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esting\Tmp\"/>
    </mc:Choice>
  </mc:AlternateContent>
  <xr:revisionPtr revIDLastSave="0" documentId="13_ncr:1_{ED9987C5-A469-4859-84B0-5CC20F327D63}" xr6:coauthVersionLast="45" xr6:coauthVersionMax="45" xr10:uidLastSave="{00000000-0000-0000-0000-000000000000}"/>
  <bookViews>
    <workbookView xWindow="2140" yWindow="230" windowWidth="25580" windowHeight="15980" xr2:uid="{6D2BF499-7959-4DE7-9C56-1882BF8C2F37}"/>
  </bookViews>
  <sheets>
    <sheet name="Change" sheetId="1" r:id="rId1"/>
    <sheet name="Change_Persisten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9" i="2" l="1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G41" i="1"/>
  <c r="E56" i="1" l="1"/>
  <c r="E45" i="1"/>
  <c r="D45" i="1"/>
  <c r="C45" i="1"/>
  <c r="B45" i="1"/>
  <c r="E34" i="1"/>
  <c r="D34" i="1"/>
  <c r="C34" i="1"/>
  <c r="B34" i="1"/>
  <c r="E23" i="1"/>
  <c r="D23" i="1"/>
  <c r="C23" i="1"/>
  <c r="B23" i="1"/>
  <c r="C12" i="1"/>
  <c r="D12" i="1"/>
  <c r="E12" i="1"/>
  <c r="B12" i="1"/>
  <c r="B52" i="1" l="1"/>
  <c r="F52" i="1" s="1"/>
  <c r="C52" i="1"/>
  <c r="D52" i="1"/>
  <c r="H52" i="1" s="1"/>
  <c r="B53" i="1"/>
  <c r="F53" i="1" s="1"/>
  <c r="C53" i="1"/>
  <c r="G53" i="1" s="1"/>
  <c r="D53" i="1"/>
  <c r="H53" i="1" s="1"/>
  <c r="B54" i="1"/>
  <c r="F54" i="1" s="1"/>
  <c r="C54" i="1"/>
  <c r="G54" i="1" s="1"/>
  <c r="D54" i="1"/>
  <c r="H54" i="1" s="1"/>
  <c r="B55" i="1"/>
  <c r="F55" i="1" s="1"/>
  <c r="C55" i="1"/>
  <c r="G55" i="1" s="1"/>
  <c r="D55" i="1"/>
  <c r="H55" i="1" s="1"/>
  <c r="D51" i="1"/>
  <c r="C51" i="1"/>
  <c r="B51" i="1"/>
  <c r="H44" i="1"/>
  <c r="G44" i="1"/>
  <c r="F44" i="1"/>
  <c r="H43" i="1"/>
  <c r="G43" i="1"/>
  <c r="F43" i="1"/>
  <c r="H42" i="1"/>
  <c r="G42" i="1"/>
  <c r="F42" i="1"/>
  <c r="H41" i="1"/>
  <c r="K41" i="1" s="1"/>
  <c r="F41" i="1"/>
  <c r="H40" i="1"/>
  <c r="G40" i="1"/>
  <c r="F40" i="1"/>
  <c r="H33" i="1"/>
  <c r="G33" i="1"/>
  <c r="F33" i="1"/>
  <c r="H32" i="1"/>
  <c r="G32" i="1"/>
  <c r="F32" i="1"/>
  <c r="H31" i="1"/>
  <c r="G31" i="1"/>
  <c r="F31" i="1"/>
  <c r="H30" i="1"/>
  <c r="G30" i="1"/>
  <c r="F30" i="1"/>
  <c r="H29" i="1"/>
  <c r="G29" i="1"/>
  <c r="K29" i="1" s="1"/>
  <c r="F29" i="1"/>
  <c r="F7" i="1"/>
  <c r="G7" i="1"/>
  <c r="H7" i="1"/>
  <c r="F8" i="1"/>
  <c r="G8" i="1"/>
  <c r="H8" i="1"/>
  <c r="H22" i="1"/>
  <c r="G22" i="1"/>
  <c r="F22" i="1"/>
  <c r="H21" i="1"/>
  <c r="G21" i="1"/>
  <c r="K21" i="1" s="1"/>
  <c r="F21" i="1"/>
  <c r="H20" i="1"/>
  <c r="G20" i="1"/>
  <c r="F20" i="1"/>
  <c r="H19" i="1"/>
  <c r="G19" i="1"/>
  <c r="F19" i="1"/>
  <c r="H18" i="1"/>
  <c r="G18" i="1"/>
  <c r="F18" i="1"/>
  <c r="G9" i="1"/>
  <c r="H9" i="1"/>
  <c r="G10" i="1"/>
  <c r="H10" i="1"/>
  <c r="G11" i="1"/>
  <c r="H11" i="1"/>
  <c r="F9" i="1"/>
  <c r="F10" i="1"/>
  <c r="F11" i="1"/>
  <c r="K20" i="1" l="1"/>
  <c r="K18" i="1"/>
  <c r="K40" i="1"/>
  <c r="K22" i="1"/>
  <c r="K9" i="1"/>
  <c r="K10" i="1"/>
  <c r="H12" i="1"/>
  <c r="K8" i="1"/>
  <c r="K53" i="1"/>
  <c r="K54" i="1"/>
  <c r="K55" i="1"/>
  <c r="K42" i="1"/>
  <c r="K32" i="1"/>
  <c r="K33" i="1"/>
  <c r="K30" i="1"/>
  <c r="K31" i="1"/>
  <c r="K19" i="1"/>
  <c r="K7" i="1"/>
  <c r="K11" i="1"/>
  <c r="K43" i="1"/>
  <c r="K44" i="1"/>
  <c r="L55" i="1"/>
  <c r="J55" i="1"/>
  <c r="L52" i="1"/>
  <c r="L53" i="1"/>
  <c r="J53" i="1"/>
  <c r="L54" i="1"/>
  <c r="J54" i="1"/>
  <c r="J42" i="1"/>
  <c r="L42" i="1"/>
  <c r="L43" i="1"/>
  <c r="J43" i="1"/>
  <c r="J44" i="1"/>
  <c r="L44" i="1"/>
  <c r="J40" i="1"/>
  <c r="L40" i="1"/>
  <c r="L41" i="1"/>
  <c r="J41" i="1"/>
  <c r="L32" i="1"/>
  <c r="J32" i="1"/>
  <c r="J33" i="1"/>
  <c r="L33" i="1"/>
  <c r="L29" i="1"/>
  <c r="J29" i="1"/>
  <c r="J30" i="1"/>
  <c r="L30" i="1"/>
  <c r="J31" i="1"/>
  <c r="L31" i="1"/>
  <c r="L20" i="1"/>
  <c r="J20" i="1"/>
  <c r="L18" i="1"/>
  <c r="J18" i="1"/>
  <c r="L21" i="1"/>
  <c r="J21" i="1"/>
  <c r="L22" i="1"/>
  <c r="J22" i="1"/>
  <c r="J19" i="1"/>
  <c r="L19" i="1"/>
  <c r="J8" i="1"/>
  <c r="L8" i="1"/>
  <c r="J10" i="1"/>
  <c r="L10" i="1"/>
  <c r="J9" i="1"/>
  <c r="L9" i="1"/>
  <c r="J7" i="1"/>
  <c r="L7" i="1"/>
  <c r="J11" i="1"/>
  <c r="L11" i="1"/>
  <c r="H51" i="1"/>
  <c r="H56" i="1" s="1"/>
  <c r="D56" i="1"/>
  <c r="F51" i="1"/>
  <c r="B56" i="1"/>
  <c r="C56" i="1"/>
  <c r="G45" i="1"/>
  <c r="F45" i="1"/>
  <c r="H45" i="1"/>
  <c r="G34" i="1"/>
  <c r="F34" i="1"/>
  <c r="H34" i="1"/>
  <c r="G23" i="1"/>
  <c r="H23" i="1"/>
  <c r="G12" i="1"/>
  <c r="K12" i="1" s="1"/>
  <c r="F23" i="1"/>
  <c r="F12" i="1"/>
  <c r="G52" i="1"/>
  <c r="K52" i="1" s="1"/>
  <c r="G51" i="1"/>
  <c r="K34" i="1" l="1"/>
  <c r="K23" i="1"/>
  <c r="G56" i="1"/>
  <c r="K56" i="1" s="1"/>
  <c r="K51" i="1"/>
  <c r="J52" i="1"/>
  <c r="K45" i="1"/>
  <c r="F56" i="1"/>
  <c r="L51" i="1"/>
  <c r="J51" i="1"/>
  <c r="L45" i="1"/>
  <c r="J45" i="1"/>
  <c r="J34" i="1"/>
  <c r="L34" i="1"/>
  <c r="J23" i="1"/>
  <c r="L23" i="1"/>
  <c r="L12" i="1"/>
  <c r="J12" i="1"/>
  <c r="J56" i="1" l="1"/>
  <c r="L56" i="1"/>
</calcChain>
</file>

<file path=xl/sharedStrings.xml><?xml version="1.0" encoding="utf-8"?>
<sst xmlns="http://schemas.openxmlformats.org/spreadsheetml/2006/main" count="166" uniqueCount="72">
  <si>
    <t>Province Name</t>
  </si>
  <si>
    <t>El Oro</t>
  </si>
  <si>
    <t>Esmeraldas</t>
  </si>
  <si>
    <t>Guayas</t>
  </si>
  <si>
    <t>Manabi</t>
  </si>
  <si>
    <t>Santa Elena</t>
  </si>
  <si>
    <t>Mangrove Persistence</t>
  </si>
  <si>
    <t>Mangrove -&gt; Pond</t>
  </si>
  <si>
    <t>Mangrove -&gt; Other</t>
  </si>
  <si>
    <t>Mangrove -&gt; Water</t>
  </si>
  <si>
    <t>Pond Persistence</t>
  </si>
  <si>
    <t>Pond -&gt; Mangrove</t>
  </si>
  <si>
    <t>Pond -&gt; Other</t>
  </si>
  <si>
    <t>Pond -&gt; Water</t>
  </si>
  <si>
    <t>Other -&gt; Pond</t>
  </si>
  <si>
    <t>Wetland -&gt; Pond</t>
  </si>
  <si>
    <t>Wetland -&gt; Other</t>
  </si>
  <si>
    <t>Water -&gt; Mangrove</t>
  </si>
  <si>
    <t>Water -&gt; Pond</t>
  </si>
  <si>
    <t>Wetland Persistence</t>
  </si>
  <si>
    <t>Water Persistence</t>
  </si>
  <si>
    <t>1 | 1</t>
  </si>
  <si>
    <t>3 | 3</t>
  </si>
  <si>
    <t>4 | 4</t>
  </si>
  <si>
    <t>1 | 5</t>
  </si>
  <si>
    <t>1 | 3</t>
  </si>
  <si>
    <t>Crosstab Classes</t>
  </si>
  <si>
    <t>1 | 4</t>
  </si>
  <si>
    <t>3 | 1</t>
  </si>
  <si>
    <t>Legend Caption</t>
  </si>
  <si>
    <t>3 | 5</t>
  </si>
  <si>
    <t>3 | 4</t>
  </si>
  <si>
    <t>5 | 3</t>
  </si>
  <si>
    <t>2 | 2</t>
  </si>
  <si>
    <t>2 | 3</t>
  </si>
  <si>
    <t>2 | 5</t>
  </si>
  <si>
    <t>4 | 1</t>
  </si>
  <si>
    <t>4 | 3</t>
  </si>
  <si>
    <t>Legend  Code</t>
  </si>
  <si>
    <t>1999-2014</t>
  </si>
  <si>
    <t>1999-2018</t>
  </si>
  <si>
    <t>2014-2018</t>
  </si>
  <si>
    <t>Mangrove</t>
  </si>
  <si>
    <t>Water</t>
  </si>
  <si>
    <t>Other</t>
  </si>
  <si>
    <t>Missing</t>
  </si>
  <si>
    <t>Cells</t>
  </si>
  <si>
    <t>Sq. Km.</t>
  </si>
  <si>
    <t>Mangrove 99-14</t>
  </si>
  <si>
    <t>Mangrove 14-18</t>
  </si>
  <si>
    <t>Mangrove 99-18</t>
  </si>
  <si>
    <t>Pond 99-14</t>
  </si>
  <si>
    <t>Pond 14-18</t>
  </si>
  <si>
    <t>Pond 99-18</t>
  </si>
  <si>
    <t>Wetland 99-14</t>
  </si>
  <si>
    <t>Wetland 14-18</t>
  </si>
  <si>
    <t>Wetland 99-18</t>
  </si>
  <si>
    <t>Water 99-14</t>
  </si>
  <si>
    <t>Water 14-18</t>
  </si>
  <si>
    <t>Water 99-18</t>
  </si>
  <si>
    <t>Other 99-14</t>
  </si>
  <si>
    <t>Other 14-18</t>
  </si>
  <si>
    <t>Other 99-18</t>
  </si>
  <si>
    <t>Total</t>
  </si>
  <si>
    <t>Province</t>
  </si>
  <si>
    <t>Change (sq km)</t>
  </si>
  <si>
    <t>1999-2014 / 1999-2018 / 2014-2018</t>
  </si>
  <si>
    <t>Land Cover Change/Persistence Analysis (km^2) - Ecuador</t>
  </si>
  <si>
    <t>Land Cover Change Analysis - Ecuador (1999 2014 2018)</t>
  </si>
  <si>
    <t>Other/Missing Land Cover</t>
  </si>
  <si>
    <t>Pond Aquaculture</t>
  </si>
  <si>
    <t>Coastal Wetland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</si>
</sst>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2F2F2F"/>
      <name val="Segoe U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right" wrapText="1" indent="1"/>
    </xf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right"/>
    </xf>
    <xf numFmtId="10" fontId="0" fillId="0" borderId="0" xfId="1" applyNumberFormat="1" applyFont="1"/>
    <xf numFmtId="0" fontId="1" fillId="0" borderId="0" xfId="0" applyFont="1" applyAlignment="1">
      <alignment horizontal="right" wrapText="1"/>
    </xf>
    <xf numFmtId="0" fontId="3" fillId="0" borderId="0" xfId="0" quotePrefix="1" applyFont="1"/>
    <xf numFmtId="0" fontId="1" fillId="0" borderId="0" xfId="0" applyFont="1" applyAlignment="1">
      <alignment horizontal="left"/>
    </xf>
    <xf numFmtId="1" fontId="0" fillId="0" borderId="0" xfId="0" applyNumberFormat="1"/>
    <xf numFmtId="1" fontId="1" fillId="0" borderId="0" xfId="0" applyNumberFormat="1" applyFont="1"/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2" fontId="0" fillId="0" borderId="0" xfId="1" applyNumberFormat="1" applyFont="1"/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2" fontId="1" fillId="0" borderId="1" xfId="1" applyNumberFormat="1" applyFont="1" applyBorder="1"/>
    <xf numFmtId="2" fontId="1" fillId="0" borderId="1" xfId="0" applyNumberFormat="1" applyFont="1" applyBorder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/>
  </cellXfs>
  <cellStyles count="2">
    <cellStyle name="Normal" xfId="0" builtinId="0"/>
    <cellStyle name="Percent" xfId="1" builtinId="5"/>
  </cellStyles>
  <dxfs count="8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8189E-4A9E-451D-A3C7-7E7D74922294}">
  <dimension ref="A1:Y79"/>
  <sheetViews>
    <sheetView tabSelected="1" zoomScaleNormal="100" workbookViewId="0">
      <selection activeCell="F16" sqref="F16"/>
    </sheetView>
  </sheetViews>
  <sheetFormatPr defaultRowHeight="14.5" x14ac:dyDescent="0.35"/>
  <cols>
    <col min="1" max="1" width="24" customWidth="1"/>
    <col min="2" max="2" width="15.7265625" hidden="1" customWidth="1"/>
    <col min="3" max="3" width="13.1796875" hidden="1" customWidth="1"/>
    <col min="4" max="4" width="11.453125" hidden="1" customWidth="1"/>
    <col min="5" max="5" width="1.453125" hidden="1" customWidth="1"/>
    <col min="6" max="6" width="11.453125" customWidth="1"/>
    <col min="7" max="7" width="14.1796875" customWidth="1"/>
    <col min="8" max="8" width="12.1796875" customWidth="1"/>
    <col min="9" max="9" width="1.26953125" hidden="1" customWidth="1"/>
    <col min="10" max="10" width="21.1796875" style="3" customWidth="1"/>
    <col min="11" max="11" width="19.81640625" style="3" customWidth="1"/>
    <col min="12" max="12" width="15" style="3" customWidth="1"/>
    <col min="13" max="13" width="15.81640625" customWidth="1"/>
    <col min="14" max="14" width="9.7265625" customWidth="1"/>
    <col min="15" max="15" width="12.453125" customWidth="1"/>
    <col min="16" max="16" width="13.26953125" customWidth="1"/>
    <col min="17" max="17" width="11.81640625" customWidth="1"/>
    <col min="18" max="18" width="10" customWidth="1"/>
    <col min="19" max="19" width="24.453125" customWidth="1"/>
    <col min="20" max="20" width="26.26953125" customWidth="1"/>
    <col min="21" max="21" width="23.54296875" customWidth="1"/>
    <col min="22" max="22" width="2.1796875" customWidth="1"/>
    <col min="23" max="23" width="19.54296875" customWidth="1"/>
    <col min="24" max="24" width="18.453125" customWidth="1"/>
    <col min="25" max="25" width="21.81640625" customWidth="1"/>
  </cols>
  <sheetData>
    <row r="1" spans="1:25" ht="18.5" x14ac:dyDescent="0.45">
      <c r="A1" s="20" t="s">
        <v>68</v>
      </c>
    </row>
    <row r="2" spans="1:25" x14ac:dyDescent="0.35">
      <c r="A2" s="2"/>
      <c r="M2" s="3"/>
      <c r="N2" s="3"/>
      <c r="O2" s="3"/>
      <c r="P2" s="3"/>
      <c r="Q2" s="3"/>
      <c r="S2" s="5"/>
      <c r="T2" s="5"/>
      <c r="U2" s="5"/>
      <c r="V2" s="5"/>
      <c r="W2" s="5"/>
      <c r="X2" s="5"/>
      <c r="Y2" s="5"/>
    </row>
    <row r="5" spans="1:25" s="2" customFormat="1" x14ac:dyDescent="0.35">
      <c r="A5" s="2" t="s">
        <v>42</v>
      </c>
      <c r="B5" s="2" t="s">
        <v>46</v>
      </c>
      <c r="F5" s="2" t="s">
        <v>47</v>
      </c>
      <c r="J5" s="11" t="s">
        <v>65</v>
      </c>
      <c r="K5" s="11"/>
      <c r="L5" s="11"/>
    </row>
    <row r="6" spans="1:25" s="2" customFormat="1" x14ac:dyDescent="0.35">
      <c r="A6" s="2" t="s">
        <v>0</v>
      </c>
      <c r="B6" s="2">
        <v>1999</v>
      </c>
      <c r="C6" s="2">
        <v>2014</v>
      </c>
      <c r="D6" s="2">
        <v>2018</v>
      </c>
      <c r="F6" s="2">
        <v>1999</v>
      </c>
      <c r="G6" s="2">
        <v>2014</v>
      </c>
      <c r="H6" s="2">
        <v>2018</v>
      </c>
      <c r="J6" s="12" t="s">
        <v>48</v>
      </c>
      <c r="K6" s="12" t="s">
        <v>49</v>
      </c>
      <c r="L6" s="12" t="s">
        <v>50</v>
      </c>
    </row>
    <row r="7" spans="1:25" x14ac:dyDescent="0.35">
      <c r="A7" s="2" t="s">
        <v>1</v>
      </c>
      <c r="B7">
        <v>804746</v>
      </c>
      <c r="C7">
        <v>823034</v>
      </c>
      <c r="D7" s="18">
        <v>828849</v>
      </c>
      <c r="E7" s="1"/>
      <c r="F7" s="3">
        <f>B7*0.000225</f>
        <v>181.06784999999999</v>
      </c>
      <c r="G7" s="3">
        <f t="shared" ref="G7:H11" si="0">C7*0.000225</f>
        <v>185.18265</v>
      </c>
      <c r="H7" s="3">
        <f t="shared" si="0"/>
        <v>186.49102500000001</v>
      </c>
      <c r="J7" s="13">
        <f>(G7-F7)</f>
        <v>4.1148000000000025</v>
      </c>
      <c r="K7" s="13">
        <f t="shared" ref="K7" si="1">(H7-G7)</f>
        <v>1.3083750000000123</v>
      </c>
      <c r="L7" s="13">
        <f>(H7-F7)</f>
        <v>5.4231750000000147</v>
      </c>
    </row>
    <row r="8" spans="1:25" x14ac:dyDescent="0.35">
      <c r="A8" s="2" t="s">
        <v>2</v>
      </c>
      <c r="B8">
        <v>985688</v>
      </c>
      <c r="C8">
        <v>985523</v>
      </c>
      <c r="D8">
        <v>984428</v>
      </c>
      <c r="F8" s="3">
        <f t="shared" ref="F8:F11" si="2">B8*0.000225</f>
        <v>221.77979999999999</v>
      </c>
      <c r="G8" s="3">
        <f t="shared" si="0"/>
        <v>221.74267499999999</v>
      </c>
      <c r="H8" s="3">
        <f t="shared" si="0"/>
        <v>221.49629999999999</v>
      </c>
      <c r="J8" s="13">
        <f t="shared" ref="J8:J12" si="3">(G8-F8)</f>
        <v>-3.7125000000003183E-2</v>
      </c>
      <c r="K8" s="13">
        <f t="shared" ref="K8:K12" si="4">(H8-G8)</f>
        <v>-0.24637500000000045</v>
      </c>
      <c r="L8" s="13">
        <f t="shared" ref="L8:L12" si="5">(H8-F8)</f>
        <v>-0.28350000000000364</v>
      </c>
    </row>
    <row r="9" spans="1:25" x14ac:dyDescent="0.35">
      <c r="A9" s="2" t="s">
        <v>3</v>
      </c>
      <c r="B9">
        <v>4675301</v>
      </c>
      <c r="C9">
        <v>4731445</v>
      </c>
      <c r="D9">
        <v>4739193</v>
      </c>
      <c r="F9" s="3">
        <f t="shared" si="2"/>
        <v>1051.9427249999999</v>
      </c>
      <c r="G9" s="3">
        <f t="shared" si="0"/>
        <v>1064.5751250000001</v>
      </c>
      <c r="H9" s="3">
        <f t="shared" si="0"/>
        <v>1066.3184249999999</v>
      </c>
      <c r="J9" s="13">
        <f t="shared" si="3"/>
        <v>12.632400000000189</v>
      </c>
      <c r="K9" s="13">
        <f t="shared" si="4"/>
        <v>1.7432999999998628</v>
      </c>
      <c r="L9" s="13">
        <f t="shared" si="5"/>
        <v>14.375700000000052</v>
      </c>
    </row>
    <row r="10" spans="1:25" x14ac:dyDescent="0.35">
      <c r="A10" s="2" t="s">
        <v>4</v>
      </c>
      <c r="B10">
        <v>133946</v>
      </c>
      <c r="C10">
        <v>160665</v>
      </c>
      <c r="D10">
        <v>166296</v>
      </c>
      <c r="F10" s="3">
        <f t="shared" si="2"/>
        <v>30.13785</v>
      </c>
      <c r="G10" s="3">
        <f t="shared" si="0"/>
        <v>36.149625</v>
      </c>
      <c r="H10" s="3">
        <f t="shared" si="0"/>
        <v>37.416600000000003</v>
      </c>
      <c r="J10" s="13">
        <f t="shared" si="3"/>
        <v>6.0117750000000001</v>
      </c>
      <c r="K10" s="13">
        <f t="shared" si="4"/>
        <v>1.2669750000000022</v>
      </c>
      <c r="L10" s="13">
        <f t="shared" si="5"/>
        <v>7.2787500000000023</v>
      </c>
    </row>
    <row r="11" spans="1:25" x14ac:dyDescent="0.35">
      <c r="A11" s="2" t="s">
        <v>5</v>
      </c>
      <c r="B11">
        <v>1273</v>
      </c>
      <c r="C11">
        <v>1286</v>
      </c>
      <c r="D11">
        <v>1298</v>
      </c>
      <c r="F11" s="3">
        <f t="shared" si="2"/>
        <v>0.28642499999999999</v>
      </c>
      <c r="G11" s="3">
        <f t="shared" si="0"/>
        <v>0.28935</v>
      </c>
      <c r="H11" s="3">
        <f t="shared" si="0"/>
        <v>0.29204999999999998</v>
      </c>
      <c r="J11" s="13">
        <f t="shared" si="3"/>
        <v>2.9250000000000109E-3</v>
      </c>
      <c r="K11" s="13">
        <f t="shared" si="4"/>
        <v>2.6999999999999802E-3</v>
      </c>
      <c r="L11" s="13">
        <f t="shared" si="5"/>
        <v>5.6249999999999911E-3</v>
      </c>
    </row>
    <row r="12" spans="1:25" x14ac:dyDescent="0.35">
      <c r="A12" s="14" t="s">
        <v>63</v>
      </c>
      <c r="B12" s="15">
        <f>SUM(B7:B11)</f>
        <v>6600954</v>
      </c>
      <c r="C12" s="15">
        <f t="shared" ref="C12:H12" si="6">SUM(C7:C11)</f>
        <v>6701953</v>
      </c>
      <c r="D12" s="15">
        <f t="shared" si="6"/>
        <v>6720064</v>
      </c>
      <c r="E12" s="15">
        <f t="shared" si="6"/>
        <v>0</v>
      </c>
      <c r="F12" s="17">
        <f t="shared" si="6"/>
        <v>1485.2146499999999</v>
      </c>
      <c r="G12" s="17">
        <f t="shared" si="6"/>
        <v>1507.939425</v>
      </c>
      <c r="H12" s="17">
        <f t="shared" si="6"/>
        <v>1512.0144</v>
      </c>
      <c r="I12" s="15"/>
      <c r="J12" s="16">
        <f t="shared" si="3"/>
        <v>22.724775000000136</v>
      </c>
      <c r="K12" s="16">
        <f t="shared" si="4"/>
        <v>4.0749749999999949</v>
      </c>
      <c r="L12" s="16">
        <f t="shared" si="5"/>
        <v>26.799750000000131</v>
      </c>
    </row>
    <row r="13" spans="1:25" x14ac:dyDescent="0.35">
      <c r="G13" s="9"/>
      <c r="H13" s="9"/>
    </row>
    <row r="14" spans="1:25" x14ac:dyDescent="0.35">
      <c r="G14" s="9"/>
      <c r="H14" s="9"/>
    </row>
    <row r="15" spans="1:25" x14ac:dyDescent="0.35">
      <c r="G15" s="9"/>
      <c r="H15" s="9"/>
    </row>
    <row r="16" spans="1:25" x14ac:dyDescent="0.35">
      <c r="A16" s="2" t="s">
        <v>71</v>
      </c>
      <c r="B16" s="2" t="s">
        <v>46</v>
      </c>
      <c r="C16" s="2"/>
      <c r="D16" s="2"/>
      <c r="E16" s="2"/>
      <c r="F16" s="2" t="s">
        <v>47</v>
      </c>
      <c r="G16" s="10"/>
      <c r="H16" s="10"/>
      <c r="J16" s="11" t="s">
        <v>65</v>
      </c>
      <c r="K16" s="11"/>
      <c r="L16" s="11"/>
    </row>
    <row r="17" spans="1:12" x14ac:dyDescent="0.35">
      <c r="A17" s="2" t="s">
        <v>0</v>
      </c>
      <c r="B17" s="2">
        <v>1999</v>
      </c>
      <c r="C17" s="2">
        <v>2014</v>
      </c>
      <c r="D17" s="2">
        <v>2018</v>
      </c>
      <c r="E17" s="2"/>
      <c r="F17" s="2">
        <v>1999</v>
      </c>
      <c r="G17" s="10">
        <v>2014</v>
      </c>
      <c r="H17" s="10">
        <v>2018</v>
      </c>
      <c r="J17" s="12" t="s">
        <v>54</v>
      </c>
      <c r="K17" s="12" t="s">
        <v>55</v>
      </c>
      <c r="L17" s="12" t="s">
        <v>56</v>
      </c>
    </row>
    <row r="18" spans="1:12" x14ac:dyDescent="0.35">
      <c r="A18" s="2" t="s">
        <v>1</v>
      </c>
      <c r="B18">
        <v>34228</v>
      </c>
      <c r="C18">
        <v>34303</v>
      </c>
      <c r="D18">
        <v>34918</v>
      </c>
      <c r="F18" s="3">
        <f>B18*0.000225</f>
        <v>7.7012999999999998</v>
      </c>
      <c r="G18" s="3">
        <f t="shared" ref="G18:G22" si="7">C18*0.000225</f>
        <v>7.7181749999999996</v>
      </c>
      <c r="H18" s="3">
        <f t="shared" ref="H18:H22" si="8">D18*0.000225</f>
        <v>7.8565499999999995</v>
      </c>
      <c r="J18" s="13">
        <f>(G18-F18)</f>
        <v>1.6874999999999751E-2</v>
      </c>
      <c r="K18" s="13">
        <f t="shared" ref="K18:K23" si="9">(H18-G18)</f>
        <v>0.13837499999999991</v>
      </c>
      <c r="L18" s="13">
        <f>(H18-F18)</f>
        <v>0.15524999999999967</v>
      </c>
    </row>
    <row r="19" spans="1:12" x14ac:dyDescent="0.35">
      <c r="A19" s="2" t="s">
        <v>2</v>
      </c>
      <c r="B19">
        <v>4061</v>
      </c>
      <c r="C19">
        <v>4041</v>
      </c>
      <c r="D19">
        <v>4038</v>
      </c>
      <c r="F19" s="3">
        <f t="shared" ref="F19:F22" si="10">B19*0.000225</f>
        <v>0.91372500000000001</v>
      </c>
      <c r="G19" s="3">
        <f t="shared" si="7"/>
        <v>0.90922499999999995</v>
      </c>
      <c r="H19" s="3">
        <f t="shared" si="8"/>
        <v>0.90854999999999997</v>
      </c>
      <c r="J19" s="13">
        <f t="shared" ref="J19:J23" si="11">(G19-F19)</f>
        <v>-4.5000000000000595E-3</v>
      </c>
      <c r="K19" s="13">
        <f t="shared" si="9"/>
        <v>-6.7499999999998117E-4</v>
      </c>
      <c r="L19" s="13">
        <f t="shared" ref="L19:L23" si="12">(H19-F19)</f>
        <v>-5.1750000000000407E-3</v>
      </c>
    </row>
    <row r="20" spans="1:12" x14ac:dyDescent="0.35">
      <c r="A20" s="2" t="s">
        <v>3</v>
      </c>
      <c r="B20">
        <v>101700</v>
      </c>
      <c r="C20">
        <v>102724</v>
      </c>
      <c r="D20">
        <v>92191</v>
      </c>
      <c r="F20" s="3">
        <f t="shared" si="10"/>
        <v>22.8825</v>
      </c>
      <c r="G20" s="3">
        <f t="shared" si="7"/>
        <v>23.1129</v>
      </c>
      <c r="H20" s="3">
        <f t="shared" si="8"/>
        <v>20.742974999999998</v>
      </c>
      <c r="J20" s="13">
        <f t="shared" si="11"/>
        <v>0.23039999999999949</v>
      </c>
      <c r="K20" s="13">
        <f t="shared" si="9"/>
        <v>-2.3699250000000021</v>
      </c>
      <c r="L20" s="13">
        <f t="shared" si="12"/>
        <v>-2.1395250000000026</v>
      </c>
    </row>
    <row r="21" spans="1:12" x14ac:dyDescent="0.35">
      <c r="A21" s="2" t="s">
        <v>4</v>
      </c>
      <c r="B21">
        <v>34453</v>
      </c>
      <c r="C21">
        <v>28766</v>
      </c>
      <c r="D21">
        <v>25114</v>
      </c>
      <c r="F21" s="3">
        <f t="shared" si="10"/>
        <v>7.751925</v>
      </c>
      <c r="G21" s="3">
        <f t="shared" si="7"/>
        <v>6.4723499999999996</v>
      </c>
      <c r="H21" s="3">
        <f t="shared" si="8"/>
        <v>5.6506499999999997</v>
      </c>
      <c r="J21" s="13">
        <f t="shared" si="11"/>
        <v>-1.2795750000000004</v>
      </c>
      <c r="K21" s="13">
        <f t="shared" si="9"/>
        <v>-0.82169999999999987</v>
      </c>
      <c r="L21" s="13">
        <f t="shared" si="12"/>
        <v>-2.1012750000000002</v>
      </c>
    </row>
    <row r="22" spans="1:12" x14ac:dyDescent="0.35">
      <c r="A22" s="2" t="s">
        <v>5</v>
      </c>
      <c r="B22">
        <v>0</v>
      </c>
      <c r="C22">
        <v>139</v>
      </c>
      <c r="D22">
        <v>139</v>
      </c>
      <c r="F22" s="3">
        <f t="shared" si="10"/>
        <v>0</v>
      </c>
      <c r="G22" s="3">
        <f t="shared" si="7"/>
        <v>3.1274999999999997E-2</v>
      </c>
      <c r="H22" s="3">
        <f t="shared" si="8"/>
        <v>3.1274999999999997E-2</v>
      </c>
      <c r="J22" s="13">
        <f t="shared" si="11"/>
        <v>3.1274999999999997E-2</v>
      </c>
      <c r="K22" s="13">
        <f t="shared" si="9"/>
        <v>0</v>
      </c>
      <c r="L22" s="13">
        <f t="shared" si="12"/>
        <v>3.1274999999999997E-2</v>
      </c>
    </row>
    <row r="23" spans="1:12" x14ac:dyDescent="0.35">
      <c r="A23" s="14" t="s">
        <v>63</v>
      </c>
      <c r="B23" s="15">
        <f>SUM(B18:B22)</f>
        <v>174442</v>
      </c>
      <c r="C23" s="15">
        <f t="shared" ref="C23" si="13">SUM(C18:C22)</f>
        <v>169973</v>
      </c>
      <c r="D23" s="15">
        <f t="shared" ref="D23" si="14">SUM(D18:D22)</f>
        <v>156400</v>
      </c>
      <c r="E23" s="15">
        <f t="shared" ref="E23" si="15">SUM(E18:E22)</f>
        <v>0</v>
      </c>
      <c r="F23" s="17">
        <f t="shared" ref="F23" si="16">SUM(F18:F22)</f>
        <v>39.249449999999996</v>
      </c>
      <c r="G23" s="17">
        <f t="shared" ref="G23" si="17">SUM(G18:G22)</f>
        <v>38.243924999999997</v>
      </c>
      <c r="H23" s="17">
        <f t="shared" ref="H23" si="18">SUM(H18:H22)</f>
        <v>35.19</v>
      </c>
      <c r="I23" s="15"/>
      <c r="J23" s="16">
        <f t="shared" si="11"/>
        <v>-1.0055249999999987</v>
      </c>
      <c r="K23" s="16">
        <f t="shared" si="9"/>
        <v>-3.0539249999999996</v>
      </c>
      <c r="L23" s="16">
        <f t="shared" si="12"/>
        <v>-4.0594499999999982</v>
      </c>
    </row>
    <row r="24" spans="1:12" x14ac:dyDescent="0.35">
      <c r="A24" s="4"/>
      <c r="G24" s="9"/>
      <c r="H24" s="9"/>
      <c r="J24" s="13"/>
      <c r="K24" s="13"/>
      <c r="L24" s="13"/>
    </row>
    <row r="25" spans="1:12" x14ac:dyDescent="0.35">
      <c r="G25" s="9"/>
      <c r="H25" s="9"/>
    </row>
    <row r="26" spans="1:12" x14ac:dyDescent="0.35">
      <c r="G26" s="9"/>
      <c r="H26" s="9"/>
    </row>
    <row r="27" spans="1:12" x14ac:dyDescent="0.35">
      <c r="A27" s="2" t="s">
        <v>70</v>
      </c>
      <c r="B27" s="2" t="s">
        <v>46</v>
      </c>
      <c r="C27" s="2"/>
      <c r="D27" s="2"/>
      <c r="E27" s="2"/>
      <c r="F27" s="2" t="s">
        <v>47</v>
      </c>
      <c r="G27" s="10"/>
      <c r="H27" s="10"/>
      <c r="J27" s="11" t="s">
        <v>65</v>
      </c>
    </row>
    <row r="28" spans="1:12" x14ac:dyDescent="0.35">
      <c r="A28" s="2" t="s">
        <v>0</v>
      </c>
      <c r="B28" s="2">
        <v>1999</v>
      </c>
      <c r="C28" s="2">
        <v>2014</v>
      </c>
      <c r="D28" s="2">
        <v>2018</v>
      </c>
      <c r="E28" s="2"/>
      <c r="F28" s="2">
        <v>1999</v>
      </c>
      <c r="G28" s="10">
        <v>2014</v>
      </c>
      <c r="H28" s="10">
        <v>2018</v>
      </c>
      <c r="J28" s="12" t="s">
        <v>51</v>
      </c>
      <c r="K28" s="12" t="s">
        <v>52</v>
      </c>
      <c r="L28" s="12" t="s">
        <v>53</v>
      </c>
    </row>
    <row r="29" spans="1:12" x14ac:dyDescent="0.35">
      <c r="A29" s="2" t="s">
        <v>1</v>
      </c>
      <c r="B29">
        <v>1602209</v>
      </c>
      <c r="C29">
        <v>1673900</v>
      </c>
      <c r="D29">
        <v>1733267</v>
      </c>
      <c r="F29" s="3">
        <f>B29*0.000225</f>
        <v>360.49702500000001</v>
      </c>
      <c r="G29" s="3">
        <f t="shared" ref="G29:G33" si="19">C29*0.000225</f>
        <v>376.6275</v>
      </c>
      <c r="H29" s="3">
        <f t="shared" ref="H29:H33" si="20">D29*0.000225</f>
        <v>389.98507499999999</v>
      </c>
      <c r="J29" s="13">
        <f>(G29-F29)</f>
        <v>16.13047499999999</v>
      </c>
      <c r="K29" s="13">
        <f t="shared" ref="K29:K34" si="21">(H29-G29)</f>
        <v>13.357574999999997</v>
      </c>
      <c r="L29" s="13">
        <f>(H29-F29)</f>
        <v>29.488049999999987</v>
      </c>
    </row>
    <row r="30" spans="1:12" x14ac:dyDescent="0.35">
      <c r="A30" s="2" t="s">
        <v>2</v>
      </c>
      <c r="B30">
        <v>428486</v>
      </c>
      <c r="C30">
        <v>438845</v>
      </c>
      <c r="D30">
        <v>469636</v>
      </c>
      <c r="F30" s="3">
        <f t="shared" ref="F30:F33" si="22">B30*0.000225</f>
        <v>96.409350000000003</v>
      </c>
      <c r="G30" s="3">
        <f t="shared" si="19"/>
        <v>98.740124999999992</v>
      </c>
      <c r="H30" s="3">
        <f t="shared" si="20"/>
        <v>105.6681</v>
      </c>
      <c r="J30" s="13">
        <f t="shared" ref="J30:J34" si="23">(G30-F30)</f>
        <v>2.3307749999999885</v>
      </c>
      <c r="K30" s="13">
        <f t="shared" si="21"/>
        <v>6.9279750000000035</v>
      </c>
      <c r="L30" s="13">
        <f t="shared" ref="L30:L34" si="24">(H30-F30)</f>
        <v>9.258749999999992</v>
      </c>
    </row>
    <row r="31" spans="1:12" x14ac:dyDescent="0.35">
      <c r="A31" s="2" t="s">
        <v>3</v>
      </c>
      <c r="B31">
        <v>4140374</v>
      </c>
      <c r="C31">
        <v>4510892</v>
      </c>
      <c r="D31">
        <v>4940466</v>
      </c>
      <c r="F31" s="3">
        <f t="shared" si="22"/>
        <v>931.58415000000002</v>
      </c>
      <c r="G31" s="3">
        <f t="shared" si="19"/>
        <v>1014.9507</v>
      </c>
      <c r="H31" s="3">
        <f t="shared" si="20"/>
        <v>1111.6048499999999</v>
      </c>
      <c r="J31" s="13">
        <f t="shared" si="23"/>
        <v>83.366549999999961</v>
      </c>
      <c r="K31" s="13">
        <f t="shared" si="21"/>
        <v>96.654149999999959</v>
      </c>
      <c r="L31" s="13">
        <f t="shared" si="24"/>
        <v>180.02069999999992</v>
      </c>
    </row>
    <row r="32" spans="1:12" x14ac:dyDescent="0.35">
      <c r="A32" s="2" t="s">
        <v>4</v>
      </c>
      <c r="B32">
        <v>669687</v>
      </c>
      <c r="C32">
        <v>693583</v>
      </c>
      <c r="D32">
        <v>754181</v>
      </c>
      <c r="F32" s="3">
        <f t="shared" si="22"/>
        <v>150.679575</v>
      </c>
      <c r="G32" s="3">
        <f t="shared" si="19"/>
        <v>156.056175</v>
      </c>
      <c r="H32" s="3">
        <f t="shared" si="20"/>
        <v>169.69072499999999</v>
      </c>
      <c r="J32" s="13">
        <f t="shared" si="23"/>
        <v>5.3765999999999963</v>
      </c>
      <c r="K32" s="13">
        <f t="shared" si="21"/>
        <v>13.63454999999999</v>
      </c>
      <c r="L32" s="13">
        <f t="shared" si="24"/>
        <v>19.011149999999986</v>
      </c>
    </row>
    <row r="33" spans="1:12" x14ac:dyDescent="0.35">
      <c r="A33" s="2" t="s">
        <v>5</v>
      </c>
      <c r="B33">
        <v>142790</v>
      </c>
      <c r="C33">
        <v>178514</v>
      </c>
      <c r="D33">
        <v>195002</v>
      </c>
      <c r="F33" s="3">
        <f t="shared" si="22"/>
        <v>32.127749999999999</v>
      </c>
      <c r="G33" s="3">
        <f t="shared" si="19"/>
        <v>40.165649999999999</v>
      </c>
      <c r="H33" s="3">
        <f t="shared" si="20"/>
        <v>43.875450000000001</v>
      </c>
      <c r="J33" s="13">
        <f t="shared" si="23"/>
        <v>8.0379000000000005</v>
      </c>
      <c r="K33" s="13">
        <f t="shared" si="21"/>
        <v>3.7098000000000013</v>
      </c>
      <c r="L33" s="13">
        <f t="shared" si="24"/>
        <v>11.747700000000002</v>
      </c>
    </row>
    <row r="34" spans="1:12" x14ac:dyDescent="0.35">
      <c r="A34" s="14" t="s">
        <v>63</v>
      </c>
      <c r="B34" s="15">
        <f>SUM(B29:B33)</f>
        <v>6983546</v>
      </c>
      <c r="C34" s="15">
        <f t="shared" ref="C34" si="25">SUM(C29:C33)</f>
        <v>7495734</v>
      </c>
      <c r="D34" s="15">
        <f t="shared" ref="D34" si="26">SUM(D29:D33)</f>
        <v>8092552</v>
      </c>
      <c r="E34" s="15">
        <f t="shared" ref="E34" si="27">SUM(E29:E33)</f>
        <v>0</v>
      </c>
      <c r="F34" s="17">
        <f t="shared" ref="F34" si="28">SUM(F29:F33)</f>
        <v>1571.2978500000004</v>
      </c>
      <c r="G34" s="17">
        <f t="shared" ref="G34" si="29">SUM(G29:G33)</f>
        <v>1686.5401499999998</v>
      </c>
      <c r="H34" s="17">
        <f t="shared" ref="H34" si="30">SUM(H29:H33)</f>
        <v>1820.8241999999998</v>
      </c>
      <c r="I34" s="15"/>
      <c r="J34" s="16">
        <f t="shared" si="23"/>
        <v>115.24229999999943</v>
      </c>
      <c r="K34" s="16">
        <f t="shared" si="21"/>
        <v>134.28404999999998</v>
      </c>
      <c r="L34" s="16">
        <f t="shared" si="24"/>
        <v>249.52634999999941</v>
      </c>
    </row>
    <row r="35" spans="1:12" x14ac:dyDescent="0.35">
      <c r="A35" s="4"/>
      <c r="J35" s="13"/>
      <c r="K35" s="13"/>
      <c r="L35" s="13"/>
    </row>
    <row r="38" spans="1:12" x14ac:dyDescent="0.35">
      <c r="A38" s="2" t="s">
        <v>43</v>
      </c>
      <c r="B38" s="2" t="s">
        <v>46</v>
      </c>
      <c r="C38" s="2"/>
      <c r="D38" s="2"/>
      <c r="E38" s="2"/>
      <c r="F38" s="2" t="s">
        <v>47</v>
      </c>
      <c r="G38" s="2"/>
      <c r="H38" s="2"/>
      <c r="J38" s="11" t="s">
        <v>65</v>
      </c>
      <c r="K38" s="11"/>
      <c r="L38" s="11"/>
    </row>
    <row r="39" spans="1:12" x14ac:dyDescent="0.35">
      <c r="A39" s="2" t="s">
        <v>0</v>
      </c>
      <c r="B39" s="2">
        <v>1999</v>
      </c>
      <c r="C39" s="2">
        <v>2014</v>
      </c>
      <c r="D39" s="2">
        <v>2018</v>
      </c>
      <c r="E39" s="2"/>
      <c r="F39" s="2">
        <v>1999</v>
      </c>
      <c r="G39" s="2">
        <v>2014</v>
      </c>
      <c r="H39" s="2">
        <v>2018</v>
      </c>
      <c r="J39" s="12" t="s">
        <v>57</v>
      </c>
      <c r="K39" s="12" t="s">
        <v>58</v>
      </c>
      <c r="L39" s="12" t="s">
        <v>59</v>
      </c>
    </row>
    <row r="40" spans="1:12" x14ac:dyDescent="0.35">
      <c r="A40" s="2" t="s">
        <v>1</v>
      </c>
      <c r="B40">
        <v>5314365</v>
      </c>
      <c r="C40">
        <v>5313085</v>
      </c>
      <c r="D40">
        <v>5311195</v>
      </c>
      <c r="F40" s="3">
        <f>B40*0.000225</f>
        <v>1195.732125</v>
      </c>
      <c r="G40" s="3">
        <f t="shared" ref="G40:G44" si="31">C40*0.000225</f>
        <v>1195.444125</v>
      </c>
      <c r="H40" s="3">
        <f t="shared" ref="H40:H44" si="32">D40*0.000225</f>
        <v>1195.018875</v>
      </c>
      <c r="J40" s="13">
        <f>(G40-F40)</f>
        <v>-0.28800000000001091</v>
      </c>
      <c r="K40" s="13">
        <f t="shared" ref="K40:K45" si="33">(H40-G40)</f>
        <v>-0.42525000000000546</v>
      </c>
      <c r="L40" s="13">
        <f>(H40-F40)</f>
        <v>-0.71325000000001637</v>
      </c>
    </row>
    <row r="41" spans="1:12" x14ac:dyDescent="0.35">
      <c r="A41" s="2" t="s">
        <v>2</v>
      </c>
      <c r="B41">
        <v>11086008</v>
      </c>
      <c r="C41">
        <v>11086688</v>
      </c>
      <c r="D41">
        <v>11134189</v>
      </c>
      <c r="F41" s="3">
        <f t="shared" ref="F41:F44" si="34">B41*0.000225</f>
        <v>2494.3517999999999</v>
      </c>
      <c r="G41" s="3">
        <f>C41*0.000225</f>
        <v>2494.5047999999997</v>
      </c>
      <c r="H41" s="3">
        <f t="shared" si="32"/>
        <v>2505.1925249999999</v>
      </c>
      <c r="J41" s="13">
        <f t="shared" ref="J41:J45" si="35">(G41-F41)</f>
        <v>0.15299999999979264</v>
      </c>
      <c r="K41" s="13">
        <f t="shared" si="33"/>
        <v>10.687725000000228</v>
      </c>
      <c r="L41" s="13">
        <f t="shared" ref="L41:L45" si="36">(H41-F41)</f>
        <v>10.84072500000002</v>
      </c>
    </row>
    <row r="42" spans="1:12" x14ac:dyDescent="0.35">
      <c r="A42" s="2" t="s">
        <v>3</v>
      </c>
      <c r="B42">
        <v>12807751</v>
      </c>
      <c r="C42">
        <v>12731526</v>
      </c>
      <c r="D42">
        <v>12749740</v>
      </c>
      <c r="F42" s="3">
        <f t="shared" si="34"/>
        <v>2881.7439749999999</v>
      </c>
      <c r="G42" s="3">
        <f t="shared" si="31"/>
        <v>2864.5933500000001</v>
      </c>
      <c r="H42" s="3">
        <f t="shared" si="32"/>
        <v>2868.6914999999999</v>
      </c>
      <c r="J42" s="13">
        <f t="shared" si="35"/>
        <v>-17.150624999999764</v>
      </c>
      <c r="K42" s="13">
        <f t="shared" si="33"/>
        <v>4.098149999999805</v>
      </c>
      <c r="L42" s="13">
        <f t="shared" si="36"/>
        <v>-13.052474999999959</v>
      </c>
    </row>
    <row r="43" spans="1:12" x14ac:dyDescent="0.35">
      <c r="A43" s="2" t="s">
        <v>4</v>
      </c>
      <c r="B43">
        <v>15727341</v>
      </c>
      <c r="C43">
        <v>15645728</v>
      </c>
      <c r="D43">
        <v>15672696</v>
      </c>
      <c r="F43" s="3">
        <f t="shared" si="34"/>
        <v>3538.6517249999997</v>
      </c>
      <c r="G43" s="3">
        <f t="shared" si="31"/>
        <v>3520.2887999999998</v>
      </c>
      <c r="H43" s="3">
        <f t="shared" si="32"/>
        <v>3526.3566000000001</v>
      </c>
      <c r="J43" s="13">
        <f t="shared" si="35"/>
        <v>-18.362924999999905</v>
      </c>
      <c r="K43" s="13">
        <f t="shared" si="33"/>
        <v>6.0678000000002612</v>
      </c>
      <c r="L43" s="13">
        <f t="shared" si="36"/>
        <v>-12.295124999999643</v>
      </c>
    </row>
    <row r="44" spans="1:12" x14ac:dyDescent="0.35">
      <c r="A44" s="2" t="s">
        <v>5</v>
      </c>
      <c r="B44">
        <v>7038310</v>
      </c>
      <c r="C44">
        <v>7026031</v>
      </c>
      <c r="D44">
        <v>7048825</v>
      </c>
      <c r="F44" s="3">
        <f t="shared" si="34"/>
        <v>1583.6197500000001</v>
      </c>
      <c r="G44" s="3">
        <f t="shared" si="31"/>
        <v>1580.8569749999999</v>
      </c>
      <c r="H44" s="3">
        <f t="shared" si="32"/>
        <v>1585.985625</v>
      </c>
      <c r="J44" s="13">
        <f t="shared" si="35"/>
        <v>-2.762775000000147</v>
      </c>
      <c r="K44" s="13">
        <f t="shared" si="33"/>
        <v>5.128650000000107</v>
      </c>
      <c r="L44" s="13">
        <f t="shared" si="36"/>
        <v>2.36587499999996</v>
      </c>
    </row>
    <row r="45" spans="1:12" x14ac:dyDescent="0.35">
      <c r="A45" s="14" t="s">
        <v>63</v>
      </c>
      <c r="B45" s="15">
        <f>SUM(B40:B44)</f>
        <v>51973775</v>
      </c>
      <c r="C45" s="15">
        <f t="shared" ref="C45" si="37">SUM(C40:C44)</f>
        <v>51803058</v>
      </c>
      <c r="D45" s="15">
        <f t="shared" ref="D45" si="38">SUM(D40:D44)</f>
        <v>51916645</v>
      </c>
      <c r="E45" s="15">
        <f t="shared" ref="E45" si="39">SUM(E40:E44)</f>
        <v>0</v>
      </c>
      <c r="F45" s="17">
        <f t="shared" ref="F45" si="40">SUM(F40:F44)</f>
        <v>11694.099375</v>
      </c>
      <c r="G45" s="17">
        <f t="shared" ref="G45" si="41">SUM(G40:G44)</f>
        <v>11655.688050000001</v>
      </c>
      <c r="H45" s="17">
        <f t="shared" ref="H45" si="42">SUM(H40:H44)</f>
        <v>11681.245124999999</v>
      </c>
      <c r="I45" s="15"/>
      <c r="J45" s="16">
        <f t="shared" si="35"/>
        <v>-38.411324999999124</v>
      </c>
      <c r="K45" s="16">
        <f t="shared" si="33"/>
        <v>25.557074999998804</v>
      </c>
      <c r="L45" s="16">
        <f t="shared" si="36"/>
        <v>-12.85425000000032</v>
      </c>
    </row>
    <row r="46" spans="1:12" x14ac:dyDescent="0.35">
      <c r="A46" s="4"/>
      <c r="J46" s="13"/>
      <c r="K46" s="13"/>
      <c r="L46" s="13"/>
    </row>
    <row r="49" spans="1:12" x14ac:dyDescent="0.35">
      <c r="A49" s="2" t="s">
        <v>69</v>
      </c>
      <c r="B49" s="2" t="s">
        <v>46</v>
      </c>
      <c r="C49" s="2"/>
      <c r="D49" s="2"/>
      <c r="E49" s="2"/>
      <c r="F49" s="2" t="s">
        <v>47</v>
      </c>
      <c r="G49" s="2"/>
      <c r="H49" s="2"/>
      <c r="J49" s="11" t="s">
        <v>65</v>
      </c>
      <c r="K49" s="11"/>
      <c r="L49" s="11"/>
    </row>
    <row r="50" spans="1:12" x14ac:dyDescent="0.35">
      <c r="A50" s="2" t="s">
        <v>0</v>
      </c>
      <c r="B50" s="2">
        <v>1999</v>
      </c>
      <c r="C50" s="2">
        <v>2014</v>
      </c>
      <c r="D50" s="2">
        <v>2018</v>
      </c>
      <c r="E50" s="2"/>
      <c r="F50" s="2">
        <v>1999</v>
      </c>
      <c r="G50" s="2">
        <v>2014</v>
      </c>
      <c r="H50" s="2">
        <v>2018</v>
      </c>
      <c r="J50" s="12" t="s">
        <v>60</v>
      </c>
      <c r="K50" s="12" t="s">
        <v>61</v>
      </c>
      <c r="L50" s="12" t="s">
        <v>62</v>
      </c>
    </row>
    <row r="51" spans="1:12" x14ac:dyDescent="0.35">
      <c r="A51" s="2" t="s">
        <v>1</v>
      </c>
      <c r="B51">
        <f>B61+C61</f>
        <v>2652322</v>
      </c>
      <c r="C51">
        <f>B68+C68</f>
        <v>2563563</v>
      </c>
      <c r="D51">
        <f>B75+C75</f>
        <v>2499656</v>
      </c>
      <c r="F51" s="3">
        <f>B51*0.000225</f>
        <v>596.77244999999994</v>
      </c>
      <c r="G51" s="3">
        <f t="shared" ref="G51:G55" si="43">C51*0.000225</f>
        <v>576.80167499999993</v>
      </c>
      <c r="H51" s="3">
        <f t="shared" ref="H51:H55" si="44">D51*0.000225</f>
        <v>562.42259999999999</v>
      </c>
      <c r="J51" s="13">
        <f>(G51-F51)</f>
        <v>-19.970775000000003</v>
      </c>
      <c r="K51" s="13">
        <f t="shared" ref="K51:K56" si="45">(H51-G51)</f>
        <v>-14.379074999999943</v>
      </c>
      <c r="L51" s="13">
        <f>(H51-F51)</f>
        <v>-34.349849999999947</v>
      </c>
    </row>
    <row r="52" spans="1:12" x14ac:dyDescent="0.35">
      <c r="A52" s="2" t="s">
        <v>2</v>
      </c>
      <c r="B52">
        <f t="shared" ref="B52:B55" si="46">B62+C62</f>
        <v>11958454</v>
      </c>
      <c r="C52">
        <f t="shared" ref="C52:C55" si="47">B69+C69</f>
        <v>11947600</v>
      </c>
      <c r="D52">
        <f t="shared" ref="D52:D55" si="48">B76+C76</f>
        <v>11870406</v>
      </c>
      <c r="F52" s="3">
        <f t="shared" ref="F52:F55" si="49">B52*0.000225</f>
        <v>2690.6521499999999</v>
      </c>
      <c r="G52" s="3">
        <f t="shared" si="43"/>
        <v>2688.21</v>
      </c>
      <c r="H52" s="3">
        <f t="shared" si="44"/>
        <v>2670.8413500000001</v>
      </c>
      <c r="J52" s="13">
        <f t="shared" ref="J52:J56" si="50">(G52-F52)</f>
        <v>-2.4421499999998559</v>
      </c>
      <c r="K52" s="13">
        <f t="shared" si="45"/>
        <v>-17.368649999999889</v>
      </c>
      <c r="L52" s="13">
        <f t="shared" ref="L52:L56" si="51">(H52-F52)</f>
        <v>-19.810799999999745</v>
      </c>
    </row>
    <row r="53" spans="1:12" x14ac:dyDescent="0.35">
      <c r="A53" s="2" t="s">
        <v>3</v>
      </c>
      <c r="B53">
        <f t="shared" si="46"/>
        <v>13523366</v>
      </c>
      <c r="C53">
        <f t="shared" si="47"/>
        <v>13171906</v>
      </c>
      <c r="D53">
        <f t="shared" si="48"/>
        <v>12726903</v>
      </c>
      <c r="F53" s="3">
        <f t="shared" si="49"/>
        <v>3042.7573499999999</v>
      </c>
      <c r="G53" s="3">
        <f t="shared" si="43"/>
        <v>2963.6788499999998</v>
      </c>
      <c r="H53" s="3">
        <f t="shared" si="44"/>
        <v>2863.553175</v>
      </c>
      <c r="J53" s="13">
        <f t="shared" si="50"/>
        <v>-79.078500000000076</v>
      </c>
      <c r="K53" s="13">
        <f t="shared" si="45"/>
        <v>-100.12567499999977</v>
      </c>
      <c r="L53" s="13">
        <f t="shared" si="51"/>
        <v>-179.20417499999985</v>
      </c>
    </row>
    <row r="54" spans="1:12" x14ac:dyDescent="0.35">
      <c r="A54" s="2" t="s">
        <v>4</v>
      </c>
      <c r="B54">
        <f t="shared" si="46"/>
        <v>14580686</v>
      </c>
      <c r="C54">
        <f t="shared" si="47"/>
        <v>14617371</v>
      </c>
      <c r="D54">
        <f t="shared" si="48"/>
        <v>14527826</v>
      </c>
      <c r="F54" s="3">
        <f t="shared" si="49"/>
        <v>3280.6543499999998</v>
      </c>
      <c r="G54" s="3">
        <f t="shared" si="43"/>
        <v>3288.9084749999997</v>
      </c>
      <c r="H54" s="3">
        <f t="shared" si="44"/>
        <v>3268.7608500000001</v>
      </c>
      <c r="J54" s="13">
        <f t="shared" si="50"/>
        <v>8.2541249999999309</v>
      </c>
      <c r="K54" s="13">
        <f t="shared" si="45"/>
        <v>-20.147624999999607</v>
      </c>
      <c r="L54" s="13">
        <f t="shared" si="51"/>
        <v>-11.893499999999676</v>
      </c>
    </row>
    <row r="55" spans="1:12" x14ac:dyDescent="0.35">
      <c r="A55" s="2" t="s">
        <v>5</v>
      </c>
      <c r="B55">
        <f t="shared" si="46"/>
        <v>5642567</v>
      </c>
      <c r="C55">
        <f t="shared" si="47"/>
        <v>5618970</v>
      </c>
      <c r="D55">
        <f t="shared" si="48"/>
        <v>5579676</v>
      </c>
      <c r="F55" s="3">
        <f t="shared" si="49"/>
        <v>1269.577575</v>
      </c>
      <c r="G55" s="3">
        <f t="shared" si="43"/>
        <v>1264.2682499999999</v>
      </c>
      <c r="H55" s="3">
        <f t="shared" si="44"/>
        <v>1255.4270999999999</v>
      </c>
      <c r="J55" s="13">
        <f t="shared" si="50"/>
        <v>-5.3093250000001717</v>
      </c>
      <c r="K55" s="13">
        <f t="shared" si="45"/>
        <v>-8.8411499999999705</v>
      </c>
      <c r="L55" s="13">
        <f t="shared" si="51"/>
        <v>-14.150475000000142</v>
      </c>
    </row>
    <row r="56" spans="1:12" x14ac:dyDescent="0.35">
      <c r="A56" s="14" t="s">
        <v>63</v>
      </c>
      <c r="B56" s="15">
        <f>SUM(B51:B55)</f>
        <v>48357395</v>
      </c>
      <c r="C56" s="15">
        <f t="shared" ref="C56" si="52">SUM(C51:C55)</f>
        <v>47919410</v>
      </c>
      <c r="D56" s="15">
        <f t="shared" ref="D56" si="53">SUM(D51:D55)</f>
        <v>47204467</v>
      </c>
      <c r="E56" s="15">
        <f t="shared" ref="E56" si="54">SUM(E51:E55)</f>
        <v>0</v>
      </c>
      <c r="F56" s="17">
        <f t="shared" ref="F56" si="55">SUM(F51:F55)</f>
        <v>10880.413874999998</v>
      </c>
      <c r="G56" s="17">
        <f t="shared" ref="G56" si="56">SUM(G51:G55)</f>
        <v>10781.867249999999</v>
      </c>
      <c r="H56" s="17">
        <f t="shared" ref="H56" si="57">SUM(H51:H55)</f>
        <v>10621.005075000001</v>
      </c>
      <c r="I56" s="15"/>
      <c r="J56" s="16">
        <f t="shared" si="50"/>
        <v>-98.54662499999904</v>
      </c>
      <c r="K56" s="16">
        <f t="shared" si="45"/>
        <v>-160.86217499999839</v>
      </c>
      <c r="L56" s="16">
        <f t="shared" si="51"/>
        <v>-259.40879999999743</v>
      </c>
    </row>
    <row r="60" spans="1:12" x14ac:dyDescent="0.35">
      <c r="A60" s="2"/>
      <c r="B60" t="s">
        <v>44</v>
      </c>
      <c r="C60" t="s">
        <v>45</v>
      </c>
    </row>
    <row r="61" spans="1:12" x14ac:dyDescent="0.35">
      <c r="A61" s="2"/>
      <c r="B61">
        <v>2652322</v>
      </c>
      <c r="C61">
        <v>0</v>
      </c>
    </row>
    <row r="62" spans="1:12" x14ac:dyDescent="0.35">
      <c r="A62" s="2"/>
      <c r="B62">
        <v>11957994</v>
      </c>
      <c r="C62">
        <v>460</v>
      </c>
    </row>
    <row r="63" spans="1:12" x14ac:dyDescent="0.35">
      <c r="A63" s="2"/>
      <c r="B63">
        <v>13510546</v>
      </c>
      <c r="C63">
        <v>12820</v>
      </c>
    </row>
    <row r="64" spans="1:12" x14ac:dyDescent="0.35">
      <c r="A64" s="2"/>
      <c r="B64">
        <v>14580414</v>
      </c>
      <c r="C64">
        <v>272</v>
      </c>
    </row>
    <row r="65" spans="1:3" x14ac:dyDescent="0.35">
      <c r="A65" s="2"/>
      <c r="B65">
        <v>5642567</v>
      </c>
      <c r="C65">
        <v>0</v>
      </c>
    </row>
    <row r="67" spans="1:3" x14ac:dyDescent="0.35">
      <c r="A67" s="2"/>
    </row>
    <row r="68" spans="1:3" x14ac:dyDescent="0.35">
      <c r="A68" s="2"/>
      <c r="B68">
        <v>2562726</v>
      </c>
      <c r="C68">
        <v>837</v>
      </c>
    </row>
    <row r="69" spans="1:3" x14ac:dyDescent="0.35">
      <c r="A69" s="2"/>
      <c r="B69">
        <v>11947188</v>
      </c>
      <c r="C69">
        <v>412</v>
      </c>
    </row>
    <row r="70" spans="1:3" x14ac:dyDescent="0.35">
      <c r="A70" s="2"/>
      <c r="B70">
        <v>13171251</v>
      </c>
      <c r="C70">
        <v>655</v>
      </c>
    </row>
    <row r="71" spans="1:3" x14ac:dyDescent="0.35">
      <c r="A71" s="2"/>
      <c r="B71">
        <v>14613471</v>
      </c>
      <c r="C71">
        <v>3900</v>
      </c>
    </row>
    <row r="72" spans="1:3" x14ac:dyDescent="0.35">
      <c r="A72" s="2"/>
      <c r="B72">
        <v>5618970</v>
      </c>
      <c r="C72">
        <v>0</v>
      </c>
    </row>
    <row r="74" spans="1:3" x14ac:dyDescent="0.35">
      <c r="A74" s="2"/>
    </row>
    <row r="75" spans="1:3" x14ac:dyDescent="0.35">
      <c r="A75" s="2"/>
      <c r="B75">
        <v>2499395</v>
      </c>
      <c r="C75">
        <v>261</v>
      </c>
    </row>
    <row r="76" spans="1:3" x14ac:dyDescent="0.35">
      <c r="A76" s="2"/>
      <c r="B76">
        <v>11870406</v>
      </c>
      <c r="C76">
        <v>0</v>
      </c>
    </row>
    <row r="77" spans="1:3" x14ac:dyDescent="0.35">
      <c r="A77" s="2"/>
      <c r="B77">
        <v>12725929</v>
      </c>
      <c r="C77">
        <v>974</v>
      </c>
    </row>
    <row r="78" spans="1:3" x14ac:dyDescent="0.35">
      <c r="A78" s="2"/>
      <c r="B78">
        <v>14527826</v>
      </c>
      <c r="C78">
        <v>0</v>
      </c>
    </row>
    <row r="79" spans="1:3" x14ac:dyDescent="0.35">
      <c r="A79" s="2"/>
      <c r="B79">
        <v>5579676</v>
      </c>
      <c r="C79">
        <v>0</v>
      </c>
    </row>
  </sheetData>
  <conditionalFormatting sqref="A18:L23">
    <cfRule type="expression" dxfId="7" priority="9">
      <formula>MOD(ROW(),2)=0</formula>
    </cfRule>
  </conditionalFormatting>
  <conditionalFormatting sqref="A29:L33">
    <cfRule type="expression" dxfId="6" priority="8">
      <formula>MOD(ROW(),2)=0</formula>
    </cfRule>
  </conditionalFormatting>
  <conditionalFormatting sqref="A40:L44">
    <cfRule type="expression" dxfId="5" priority="7">
      <formula>MOD(ROW(),2)=0</formula>
    </cfRule>
  </conditionalFormatting>
  <conditionalFormatting sqref="A51:L55">
    <cfRule type="expression" dxfId="4" priority="6">
      <formula>MOD(ROW(),2)=0</formula>
    </cfRule>
  </conditionalFormatting>
  <conditionalFormatting sqref="A7:L11">
    <cfRule type="expression" dxfId="3" priority="5">
      <formula>MOD(ROW(),2)=0</formula>
    </cfRule>
  </conditionalFormatting>
  <pageMargins left="0.7" right="0.7" top="0.75" bottom="0.75" header="0.3" footer="0.3"/>
  <pageSetup orientation="landscape" horizontalDpi="360" verticalDpi="360" r:id="rId1"/>
  <headerFooter>
    <oddFooter>&amp;L&amp;G&amp;R©Clark Labs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63840-268A-4EFB-9270-6201C0F354E8}">
  <dimension ref="A1:U59"/>
  <sheetViews>
    <sheetView topLeftCell="B1" zoomScale="115" zoomScaleNormal="115" workbookViewId="0">
      <selection activeCell="D5" sqref="D5"/>
    </sheetView>
  </sheetViews>
  <sheetFormatPr defaultRowHeight="14.5" x14ac:dyDescent="0.35"/>
  <cols>
    <col min="1" max="1" width="15.7265625" hidden="1" customWidth="1"/>
    <col min="2" max="2" width="12.7265625" customWidth="1"/>
    <col min="3" max="3" width="21.81640625" customWidth="1"/>
    <col min="4" max="6" width="13.1796875" customWidth="1"/>
    <col min="7" max="7" width="13.26953125" customWidth="1"/>
    <col min="8" max="8" width="11.54296875" customWidth="1"/>
    <col min="9" max="9" width="11" customWidth="1"/>
    <col min="10" max="10" width="10.453125" bestFit="1" customWidth="1"/>
    <col min="12" max="12" width="11.26953125" customWidth="1"/>
    <col min="13" max="14" width="11.54296875" customWidth="1"/>
    <col min="15" max="15" width="13.1796875" customWidth="1"/>
    <col min="16" max="16" width="10.453125" bestFit="1" customWidth="1"/>
    <col min="17" max="18" width="9.26953125" bestFit="1" customWidth="1"/>
    <col min="19" max="19" width="10.453125" bestFit="1" customWidth="1"/>
  </cols>
  <sheetData>
    <row r="1" spans="1:21" ht="16.5" x14ac:dyDescent="0.45">
      <c r="B1" s="19" t="s">
        <v>67</v>
      </c>
      <c r="L1" s="7"/>
    </row>
    <row r="2" spans="1:21" ht="15.5" x14ac:dyDescent="0.35">
      <c r="B2" s="19" t="s">
        <v>66</v>
      </c>
    </row>
    <row r="3" spans="1:21" ht="15.5" x14ac:dyDescent="0.35">
      <c r="B3" s="19"/>
    </row>
    <row r="5" spans="1:21" x14ac:dyDescent="0.35">
      <c r="B5" s="8" t="s">
        <v>39</v>
      </c>
      <c r="C5" s="4"/>
      <c r="D5" s="4" t="s">
        <v>64</v>
      </c>
      <c r="E5" s="6"/>
      <c r="F5" s="6"/>
      <c r="G5" s="6"/>
      <c r="H5" s="6"/>
      <c r="I5" s="2"/>
      <c r="J5" s="2"/>
    </row>
    <row r="6" spans="1:21" s="2" customFormat="1" x14ac:dyDescent="0.35">
      <c r="A6" s="2" t="s">
        <v>26</v>
      </c>
      <c r="B6" s="4" t="s">
        <v>38</v>
      </c>
      <c r="C6" s="2" t="s">
        <v>29</v>
      </c>
      <c r="D6" s="4" t="s">
        <v>1</v>
      </c>
      <c r="E6" s="4" t="s">
        <v>2</v>
      </c>
      <c r="F6" s="4" t="s">
        <v>3</v>
      </c>
      <c r="G6" s="4" t="s">
        <v>4</v>
      </c>
      <c r="H6" s="4" t="s">
        <v>5</v>
      </c>
      <c r="I6" s="4" t="s">
        <v>63</v>
      </c>
      <c r="L6"/>
      <c r="M6"/>
      <c r="N6"/>
      <c r="O6"/>
      <c r="P6"/>
      <c r="Q6"/>
      <c r="R6"/>
      <c r="S6"/>
      <c r="T6"/>
      <c r="U6"/>
    </row>
    <row r="7" spans="1:21" x14ac:dyDescent="0.35">
      <c r="A7" t="s">
        <v>21</v>
      </c>
      <c r="B7">
        <v>1</v>
      </c>
      <c r="C7" t="s">
        <v>6</v>
      </c>
      <c r="D7" s="3">
        <v>174.98227499999999</v>
      </c>
      <c r="E7" s="3">
        <v>216.213975</v>
      </c>
      <c r="F7" s="3">
        <v>1031.2436250000001</v>
      </c>
      <c r="G7" s="3">
        <v>29.409974999999999</v>
      </c>
      <c r="H7" s="3">
        <v>0.28575</v>
      </c>
      <c r="I7" s="3">
        <f t="shared" ref="I7:I21" si="0">SUM(D7:H7)</f>
        <v>1452.1356000000001</v>
      </c>
    </row>
    <row r="8" spans="1:21" x14ac:dyDescent="0.35">
      <c r="A8" t="s">
        <v>25</v>
      </c>
      <c r="B8">
        <v>2</v>
      </c>
      <c r="C8" t="s">
        <v>7</v>
      </c>
      <c r="D8" s="3">
        <v>3.4611749999999999</v>
      </c>
      <c r="E8" s="3">
        <v>0.47205000000000003</v>
      </c>
      <c r="F8" s="3">
        <v>11.180025000000001</v>
      </c>
      <c r="G8" s="3">
        <v>0.44932499999999997</v>
      </c>
      <c r="H8" s="3">
        <v>0</v>
      </c>
      <c r="I8" s="3">
        <f t="shared" si="0"/>
        <v>15.562575000000001</v>
      </c>
    </row>
    <row r="9" spans="1:21" x14ac:dyDescent="0.35">
      <c r="A9" t="s">
        <v>24</v>
      </c>
      <c r="B9">
        <v>3</v>
      </c>
      <c r="C9" t="s">
        <v>8</v>
      </c>
      <c r="D9" s="3">
        <v>0.53752500000000003</v>
      </c>
      <c r="E9" s="3">
        <v>4.4568000000000003</v>
      </c>
      <c r="F9" s="3">
        <v>4.339575</v>
      </c>
      <c r="G9" s="3">
        <v>0.13162499999999999</v>
      </c>
      <c r="H9" s="3">
        <v>6.7500000000000004E-4</v>
      </c>
      <c r="I9" s="3">
        <f t="shared" si="0"/>
        <v>9.4661999999999988</v>
      </c>
    </row>
    <row r="10" spans="1:21" x14ac:dyDescent="0.35">
      <c r="A10" t="s">
        <v>27</v>
      </c>
      <c r="B10">
        <v>4</v>
      </c>
      <c r="C10" t="s">
        <v>9</v>
      </c>
      <c r="D10" s="3">
        <v>2.086875</v>
      </c>
      <c r="E10" s="3">
        <v>0.63382499999999997</v>
      </c>
      <c r="F10" s="3">
        <v>4.8897000000000004</v>
      </c>
      <c r="G10" s="3">
        <v>0.146925</v>
      </c>
      <c r="H10" s="3">
        <v>0</v>
      </c>
      <c r="I10" s="3">
        <f t="shared" si="0"/>
        <v>7.7573250000000007</v>
      </c>
    </row>
    <row r="11" spans="1:21" x14ac:dyDescent="0.35">
      <c r="A11" t="s">
        <v>22</v>
      </c>
      <c r="B11">
        <v>5</v>
      </c>
      <c r="C11" t="s">
        <v>10</v>
      </c>
      <c r="D11" s="3">
        <v>348.505875</v>
      </c>
      <c r="E11" s="3">
        <v>91.403099999999995</v>
      </c>
      <c r="F11" s="3">
        <v>917.43187499999999</v>
      </c>
      <c r="G11" s="3">
        <v>146.687625</v>
      </c>
      <c r="H11" s="3">
        <v>31.648949999999999</v>
      </c>
      <c r="I11" s="3">
        <f t="shared" si="0"/>
        <v>1535.6774250000001</v>
      </c>
    </row>
    <row r="12" spans="1:21" x14ac:dyDescent="0.35">
      <c r="A12" t="s">
        <v>28</v>
      </c>
      <c r="B12">
        <v>6</v>
      </c>
      <c r="C12" t="s">
        <v>11</v>
      </c>
      <c r="D12" s="3">
        <v>6.0189750000000002</v>
      </c>
      <c r="E12" s="3">
        <v>2.0058750000000001</v>
      </c>
      <c r="F12" s="3">
        <v>8.530875</v>
      </c>
      <c r="G12" s="3">
        <v>0.58004999999999995</v>
      </c>
      <c r="H12" s="3">
        <v>0</v>
      </c>
      <c r="I12" s="3">
        <f t="shared" si="0"/>
        <v>17.135775000000002</v>
      </c>
    </row>
    <row r="13" spans="1:21" x14ac:dyDescent="0.35">
      <c r="A13" t="s">
        <v>30</v>
      </c>
      <c r="B13">
        <v>7</v>
      </c>
      <c r="C13" t="s">
        <v>12</v>
      </c>
      <c r="D13" s="3">
        <v>5.2231500000000004</v>
      </c>
      <c r="E13" s="3">
        <v>2.9889000000000001</v>
      </c>
      <c r="F13" s="3">
        <v>5.255325</v>
      </c>
      <c r="G13" s="3">
        <v>3.4119000000000002</v>
      </c>
      <c r="H13" s="3">
        <v>0.4788</v>
      </c>
      <c r="I13" s="3">
        <f t="shared" si="0"/>
        <v>17.358074999999999</v>
      </c>
    </row>
    <row r="14" spans="1:21" x14ac:dyDescent="0.35">
      <c r="A14" t="s">
        <v>31</v>
      </c>
      <c r="B14">
        <v>8</v>
      </c>
      <c r="C14" t="s">
        <v>13</v>
      </c>
      <c r="D14" s="3">
        <v>0.74902500000000005</v>
      </c>
      <c r="E14" s="3">
        <v>1.1475000000000001E-2</v>
      </c>
      <c r="F14" s="3">
        <v>0.36607499999999998</v>
      </c>
      <c r="G14" s="3">
        <v>0</v>
      </c>
      <c r="H14" s="3">
        <v>0</v>
      </c>
      <c r="I14" s="3">
        <f t="shared" si="0"/>
        <v>1.1265750000000001</v>
      </c>
    </row>
    <row r="15" spans="1:21" x14ac:dyDescent="0.35">
      <c r="A15" t="s">
        <v>32</v>
      </c>
      <c r="B15">
        <v>9</v>
      </c>
      <c r="C15" t="s">
        <v>14</v>
      </c>
      <c r="D15" s="3">
        <v>24.591149999999999</v>
      </c>
      <c r="E15" s="3">
        <v>6.8593500000000001</v>
      </c>
      <c r="F15" s="3">
        <v>179.93700000000001</v>
      </c>
      <c r="G15" s="3">
        <v>8.7153749999999999</v>
      </c>
      <c r="H15" s="3">
        <v>8.4651750000000003</v>
      </c>
      <c r="I15" s="3">
        <f t="shared" si="0"/>
        <v>228.56805</v>
      </c>
    </row>
    <row r="16" spans="1:21" x14ac:dyDescent="0.35">
      <c r="A16" t="s">
        <v>33</v>
      </c>
      <c r="B16">
        <v>10</v>
      </c>
      <c r="C16" t="s">
        <v>19</v>
      </c>
      <c r="D16" s="3">
        <v>7.7012999999999998</v>
      </c>
      <c r="E16" s="3">
        <v>0.90922499999999995</v>
      </c>
      <c r="F16" s="3">
        <v>20.306699999999999</v>
      </c>
      <c r="G16" s="3">
        <v>4.3238250000000003</v>
      </c>
      <c r="H16" s="3">
        <v>0</v>
      </c>
      <c r="I16" s="3">
        <f t="shared" si="0"/>
        <v>33.241050000000001</v>
      </c>
    </row>
    <row r="17" spans="1:9" x14ac:dyDescent="0.35">
      <c r="A17" t="s">
        <v>34</v>
      </c>
      <c r="B17">
        <v>11</v>
      </c>
      <c r="C17" t="s">
        <v>15</v>
      </c>
      <c r="D17" s="3">
        <v>0</v>
      </c>
      <c r="E17" s="3">
        <v>0</v>
      </c>
      <c r="F17" s="3">
        <v>1.065375</v>
      </c>
      <c r="G17" s="3">
        <v>7.2224999999999998E-2</v>
      </c>
      <c r="H17" s="3">
        <v>0</v>
      </c>
      <c r="I17" s="3">
        <f t="shared" si="0"/>
        <v>1.1375999999999999</v>
      </c>
    </row>
    <row r="18" spans="1:9" x14ac:dyDescent="0.35">
      <c r="A18" t="s">
        <v>35</v>
      </c>
      <c r="B18">
        <v>12</v>
      </c>
      <c r="C18" t="s">
        <v>16</v>
      </c>
      <c r="D18" s="3">
        <v>0</v>
      </c>
      <c r="E18" s="3">
        <v>0</v>
      </c>
      <c r="F18" s="3">
        <v>1.244475</v>
      </c>
      <c r="G18" s="3">
        <v>3.276675</v>
      </c>
      <c r="H18" s="3">
        <v>0</v>
      </c>
      <c r="I18" s="3">
        <f t="shared" si="0"/>
        <v>4.5211500000000004</v>
      </c>
    </row>
    <row r="19" spans="1:9" x14ac:dyDescent="0.35">
      <c r="A19" t="s">
        <v>23</v>
      </c>
      <c r="B19">
        <v>13</v>
      </c>
      <c r="C19" t="s">
        <v>20</v>
      </c>
      <c r="D19" s="3">
        <v>1189.2251249999999</v>
      </c>
      <c r="E19" s="3">
        <v>2472.7992749999999</v>
      </c>
      <c r="F19" s="3">
        <v>2848.3186500000002</v>
      </c>
      <c r="G19" s="3">
        <v>3511.2132000000001</v>
      </c>
      <c r="H19" s="3">
        <v>1574.419275</v>
      </c>
      <c r="I19" s="3">
        <f t="shared" si="0"/>
        <v>11595.975525</v>
      </c>
    </row>
    <row r="20" spans="1:9" x14ac:dyDescent="0.35">
      <c r="A20" t="s">
        <v>36</v>
      </c>
      <c r="B20">
        <v>14</v>
      </c>
      <c r="C20" t="s">
        <v>17</v>
      </c>
      <c r="D20" s="3">
        <v>2.9362499999999998</v>
      </c>
      <c r="E20" s="3">
        <v>2.8010250000000001</v>
      </c>
      <c r="F20" s="3">
        <v>20.684699999999999</v>
      </c>
      <c r="G20" s="3">
        <v>5.4105749999999997</v>
      </c>
      <c r="H20" s="3">
        <v>3.5999999999999999E-3</v>
      </c>
      <c r="I20" s="3">
        <f t="shared" si="0"/>
        <v>31.836149999999996</v>
      </c>
    </row>
    <row r="21" spans="1:9" x14ac:dyDescent="0.35">
      <c r="A21" t="s">
        <v>37</v>
      </c>
      <c r="B21">
        <v>15</v>
      </c>
      <c r="C21" t="s">
        <v>18</v>
      </c>
      <c r="D21" s="3">
        <v>6.93E-2</v>
      </c>
      <c r="E21" s="3">
        <v>5.6249999999999998E-3</v>
      </c>
      <c r="F21" s="3">
        <v>0.10125000000000001</v>
      </c>
      <c r="G21" s="3">
        <v>0.13162499999999999</v>
      </c>
      <c r="H21" s="3">
        <v>5.1525000000000001E-2</v>
      </c>
      <c r="I21" s="3">
        <f t="shared" si="0"/>
        <v>0.35932500000000001</v>
      </c>
    </row>
    <row r="24" spans="1:9" x14ac:dyDescent="0.35">
      <c r="B24" s="2" t="s">
        <v>40</v>
      </c>
      <c r="D24" s="4" t="s">
        <v>64</v>
      </c>
      <c r="E24" s="6"/>
      <c r="F24" s="6"/>
      <c r="G24" s="6"/>
      <c r="H24" s="6"/>
    </row>
    <row r="25" spans="1:9" x14ac:dyDescent="0.35">
      <c r="B25" s="4" t="s">
        <v>38</v>
      </c>
      <c r="C25" s="2" t="s">
        <v>29</v>
      </c>
      <c r="D25" s="4" t="s">
        <v>1</v>
      </c>
      <c r="E25" s="4" t="s">
        <v>2</v>
      </c>
      <c r="F25" s="4" t="s">
        <v>3</v>
      </c>
      <c r="G25" s="4" t="s">
        <v>4</v>
      </c>
      <c r="H25" s="4" t="s">
        <v>5</v>
      </c>
      <c r="I25" s="4" t="s">
        <v>63</v>
      </c>
    </row>
    <row r="26" spans="1:9" x14ac:dyDescent="0.35">
      <c r="B26">
        <v>1</v>
      </c>
      <c r="C26" t="s">
        <v>6</v>
      </c>
      <c r="D26" s="3">
        <v>175.01355000000001</v>
      </c>
      <c r="E26" s="3">
        <v>215.92057500000001</v>
      </c>
      <c r="F26" s="3">
        <v>1023.488775</v>
      </c>
      <c r="G26" s="3">
        <v>29.109825000000001</v>
      </c>
      <c r="H26" s="3">
        <v>0.28575</v>
      </c>
      <c r="I26" s="3">
        <f t="shared" ref="I26:I40" si="1">SUM(D26:H26)</f>
        <v>1443.818475</v>
      </c>
    </row>
    <row r="27" spans="1:9" x14ac:dyDescent="0.35">
      <c r="B27">
        <v>2</v>
      </c>
      <c r="C27" t="s">
        <v>7</v>
      </c>
      <c r="D27" s="3">
        <v>3.521925</v>
      </c>
      <c r="E27" s="3">
        <v>0.73080000000000001</v>
      </c>
      <c r="F27" s="3">
        <v>10.25055</v>
      </c>
      <c r="G27" s="3">
        <v>0.69637499999999997</v>
      </c>
      <c r="H27" s="3">
        <v>6.7500000000000004E-4</v>
      </c>
      <c r="I27" s="3">
        <f t="shared" si="1"/>
        <v>15.200324999999999</v>
      </c>
    </row>
    <row r="28" spans="1:9" x14ac:dyDescent="0.35">
      <c r="B28">
        <v>3</v>
      </c>
      <c r="C28" t="s">
        <v>8</v>
      </c>
      <c r="D28" s="3">
        <v>0.451125</v>
      </c>
      <c r="E28" s="3">
        <v>4.3728749999999996</v>
      </c>
      <c r="F28" s="3">
        <v>7.0447499999999996</v>
      </c>
      <c r="G28" s="3">
        <v>0.12217500000000001</v>
      </c>
      <c r="H28" s="3">
        <v>6.7500000000000004E-4</v>
      </c>
      <c r="I28" s="3">
        <f t="shared" si="1"/>
        <v>11.991599999999998</v>
      </c>
    </row>
    <row r="29" spans="1:9" x14ac:dyDescent="0.35">
      <c r="B29">
        <v>4</v>
      </c>
      <c r="C29" t="s">
        <v>9</v>
      </c>
      <c r="D29" s="3">
        <v>2.0812499999999998</v>
      </c>
      <c r="E29" s="3">
        <v>0.75555000000000005</v>
      </c>
      <c r="F29" s="3">
        <v>5.0076000000000001</v>
      </c>
      <c r="G29" s="3">
        <v>0.20947499999999999</v>
      </c>
      <c r="H29" s="3">
        <v>0</v>
      </c>
      <c r="I29" s="3">
        <f t="shared" si="1"/>
        <v>8.0538749999999997</v>
      </c>
    </row>
    <row r="30" spans="1:9" x14ac:dyDescent="0.35">
      <c r="B30">
        <v>5</v>
      </c>
      <c r="C30" t="s">
        <v>10</v>
      </c>
      <c r="D30" s="3">
        <v>349.40249999999997</v>
      </c>
      <c r="E30" s="3">
        <v>91.615499999999997</v>
      </c>
      <c r="F30" s="3">
        <v>888.76057500000002</v>
      </c>
      <c r="G30" s="3">
        <v>147.12007500000001</v>
      </c>
      <c r="H30" s="3">
        <v>31.648949999999999</v>
      </c>
      <c r="I30" s="3">
        <f t="shared" si="1"/>
        <v>1508.5476000000001</v>
      </c>
    </row>
    <row r="31" spans="1:9" x14ac:dyDescent="0.35">
      <c r="B31">
        <v>6</v>
      </c>
      <c r="C31" t="s">
        <v>11</v>
      </c>
      <c r="D31" s="3">
        <v>6.0117750000000001</v>
      </c>
      <c r="E31" s="3">
        <v>2.0281500000000001</v>
      </c>
      <c r="F31" s="3">
        <v>9.0519750000000005</v>
      </c>
      <c r="G31" s="3">
        <v>0.52537500000000004</v>
      </c>
      <c r="H31" s="3">
        <v>3.15E-3</v>
      </c>
      <c r="I31" s="3">
        <f t="shared" si="1"/>
        <v>17.620425000000004</v>
      </c>
    </row>
    <row r="32" spans="1:9" x14ac:dyDescent="0.35">
      <c r="B32">
        <v>7</v>
      </c>
      <c r="C32" t="s">
        <v>12</v>
      </c>
      <c r="D32" s="3">
        <v>4.3197749999999999</v>
      </c>
      <c r="E32" s="3">
        <v>2.5728749999999998</v>
      </c>
      <c r="F32" s="3">
        <v>10.141875000000001</v>
      </c>
      <c r="G32" s="3">
        <v>3.032775</v>
      </c>
      <c r="H32" s="3">
        <v>0.4788</v>
      </c>
      <c r="I32" s="3">
        <f t="shared" si="1"/>
        <v>20.546100000000003</v>
      </c>
    </row>
    <row r="33" spans="2:9" x14ac:dyDescent="0.35">
      <c r="B33">
        <v>8</v>
      </c>
      <c r="C33" t="s">
        <v>13</v>
      </c>
      <c r="D33" s="3">
        <v>0.76297499999999996</v>
      </c>
      <c r="E33" s="3">
        <v>0.192825</v>
      </c>
      <c r="F33" s="3">
        <v>0.68512499999999998</v>
      </c>
      <c r="G33" s="3">
        <v>1.3500000000000001E-3</v>
      </c>
      <c r="H33" s="3">
        <v>4.4999999999999999E-4</v>
      </c>
      <c r="I33" s="3">
        <f t="shared" si="1"/>
        <v>1.642725</v>
      </c>
    </row>
    <row r="34" spans="2:9" x14ac:dyDescent="0.35">
      <c r="B34">
        <v>9</v>
      </c>
      <c r="C34" t="s">
        <v>14</v>
      </c>
      <c r="D34" s="3">
        <v>36.938249999999996</v>
      </c>
      <c r="E34" s="3">
        <v>13.282875000000001</v>
      </c>
      <c r="F34" s="3">
        <v>203.97735</v>
      </c>
      <c r="G34" s="3">
        <v>20.485125</v>
      </c>
      <c r="H34" s="3">
        <v>12.173624999999999</v>
      </c>
      <c r="I34" s="3">
        <f t="shared" si="1"/>
        <v>286.85722500000003</v>
      </c>
    </row>
    <row r="35" spans="2:9" x14ac:dyDescent="0.35">
      <c r="B35">
        <v>10</v>
      </c>
      <c r="C35" t="s">
        <v>19</v>
      </c>
      <c r="D35" s="3">
        <v>7.4553750000000001</v>
      </c>
      <c r="E35" s="3">
        <v>0.90854999999999997</v>
      </c>
      <c r="F35" s="3">
        <v>21.324375</v>
      </c>
      <c r="G35" s="3">
        <v>3.62025</v>
      </c>
      <c r="H35" s="3">
        <v>0</v>
      </c>
      <c r="I35" s="3">
        <f t="shared" si="1"/>
        <v>33.308549999999997</v>
      </c>
    </row>
    <row r="36" spans="2:9" x14ac:dyDescent="0.35">
      <c r="B36">
        <v>11</v>
      </c>
      <c r="C36" t="s">
        <v>15</v>
      </c>
      <c r="D36" s="3">
        <v>0</v>
      </c>
      <c r="E36" s="3">
        <v>0</v>
      </c>
      <c r="F36" s="3">
        <v>0.82282500000000003</v>
      </c>
      <c r="G36" s="3">
        <v>0.94342499999999996</v>
      </c>
      <c r="H36" s="3">
        <v>0</v>
      </c>
      <c r="I36" s="3">
        <f t="shared" si="1"/>
        <v>1.7662499999999999</v>
      </c>
    </row>
    <row r="37" spans="2:9" x14ac:dyDescent="0.35">
      <c r="B37">
        <v>12</v>
      </c>
      <c r="C37" t="s">
        <v>16</v>
      </c>
      <c r="D37" s="3">
        <v>0.245475</v>
      </c>
      <c r="E37" s="3">
        <v>0</v>
      </c>
      <c r="F37" s="3">
        <v>9.2924999999999994E-2</v>
      </c>
      <c r="G37" s="3">
        <v>2.492775</v>
      </c>
      <c r="H37" s="3">
        <v>0</v>
      </c>
      <c r="I37" s="3">
        <f t="shared" si="1"/>
        <v>2.831175</v>
      </c>
    </row>
    <row r="38" spans="2:9" x14ac:dyDescent="0.35">
      <c r="B38">
        <v>13</v>
      </c>
      <c r="C38" t="s">
        <v>20</v>
      </c>
      <c r="D38" s="3">
        <v>1188.165825</v>
      </c>
      <c r="E38" s="3">
        <v>2476.5779250000001</v>
      </c>
      <c r="F38" s="3">
        <v>2847.8866499999999</v>
      </c>
      <c r="G38" s="3">
        <v>3516.6905999999999</v>
      </c>
      <c r="H38" s="3">
        <v>1578.1281750000001</v>
      </c>
      <c r="I38" s="3">
        <f t="shared" si="1"/>
        <v>11607.449175</v>
      </c>
    </row>
    <row r="39" spans="2:9" x14ac:dyDescent="0.35">
      <c r="B39">
        <v>14</v>
      </c>
      <c r="C39" t="s">
        <v>17</v>
      </c>
      <c r="D39" s="3">
        <v>4.1897250000000001</v>
      </c>
      <c r="E39" s="3">
        <v>2.7803249999999999</v>
      </c>
      <c r="F39" s="3">
        <v>20.681100000000001</v>
      </c>
      <c r="G39" s="3">
        <v>6.7889249999999999</v>
      </c>
      <c r="H39" s="3">
        <v>6.0749999999999997E-3</v>
      </c>
      <c r="I39" s="3">
        <f t="shared" si="1"/>
        <v>34.446150000000003</v>
      </c>
    </row>
    <row r="40" spans="2:9" x14ac:dyDescent="0.35">
      <c r="B40">
        <v>15</v>
      </c>
      <c r="C40" t="s">
        <v>18</v>
      </c>
      <c r="D40" s="3">
        <v>0.12239999999999999</v>
      </c>
      <c r="E40" s="3">
        <v>3.8925000000000001E-2</v>
      </c>
      <c r="F40" s="3">
        <v>0.129825</v>
      </c>
      <c r="G40" s="3">
        <v>0.44572499999999998</v>
      </c>
      <c r="H40" s="3">
        <v>5.2874999999999998E-2</v>
      </c>
      <c r="I40" s="3">
        <f t="shared" si="1"/>
        <v>0.78974999999999995</v>
      </c>
    </row>
    <row r="43" spans="2:9" x14ac:dyDescent="0.35">
      <c r="B43" s="2" t="s">
        <v>41</v>
      </c>
      <c r="D43" s="4" t="s">
        <v>64</v>
      </c>
      <c r="E43" s="6"/>
      <c r="F43" s="6"/>
      <c r="G43" s="6"/>
      <c r="H43" s="6"/>
    </row>
    <row r="44" spans="2:9" x14ac:dyDescent="0.35">
      <c r="B44" s="4" t="s">
        <v>38</v>
      </c>
      <c r="C44" s="2" t="s">
        <v>29</v>
      </c>
      <c r="D44" s="4" t="s">
        <v>1</v>
      </c>
      <c r="E44" s="4" t="s">
        <v>2</v>
      </c>
      <c r="F44" s="4" t="s">
        <v>3</v>
      </c>
      <c r="G44" s="4" t="s">
        <v>4</v>
      </c>
      <c r="H44" s="4" t="s">
        <v>5</v>
      </c>
      <c r="I44" s="4" t="s">
        <v>63</v>
      </c>
    </row>
    <row r="45" spans="2:9" x14ac:dyDescent="0.35">
      <c r="B45">
        <v>1</v>
      </c>
      <c r="C45" t="s">
        <v>6</v>
      </c>
      <c r="D45" s="3">
        <v>184.90365</v>
      </c>
      <c r="E45" s="3">
        <v>221.18242499999999</v>
      </c>
      <c r="F45" s="3">
        <v>1060.8311249999999</v>
      </c>
      <c r="G45" s="3">
        <v>35.768700000000003</v>
      </c>
      <c r="H45" s="3">
        <v>0.28935</v>
      </c>
      <c r="I45" s="3">
        <f t="shared" ref="I45:I59" si="2">SUM(D45:H45)</f>
        <v>1502.97525</v>
      </c>
    </row>
    <row r="46" spans="2:9" x14ac:dyDescent="0.35">
      <c r="B46">
        <v>2</v>
      </c>
      <c r="C46" t="s">
        <v>7</v>
      </c>
      <c r="D46" s="3">
        <v>4.2974999999999999E-2</v>
      </c>
      <c r="E46" s="3">
        <v>0.36787500000000001</v>
      </c>
      <c r="F46" s="3">
        <v>3.5775000000000001</v>
      </c>
      <c r="G46" s="3">
        <v>0.29452499999999998</v>
      </c>
      <c r="H46" s="3">
        <v>0</v>
      </c>
      <c r="I46" s="3">
        <f t="shared" si="2"/>
        <v>4.2828749999999998</v>
      </c>
    </row>
    <row r="47" spans="2:9" x14ac:dyDescent="0.35">
      <c r="B47">
        <v>3</v>
      </c>
      <c r="C47" t="s">
        <v>8</v>
      </c>
      <c r="D47" s="3">
        <v>0</v>
      </c>
      <c r="E47" s="3">
        <v>2.4525000000000002E-2</v>
      </c>
      <c r="F47" s="3">
        <v>1.9349999999999999E-2</v>
      </c>
      <c r="G47" s="3">
        <v>2.7000000000000001E-3</v>
      </c>
      <c r="H47" s="3">
        <v>2.2499999999999999E-4</v>
      </c>
      <c r="I47" s="3">
        <f t="shared" si="2"/>
        <v>4.6800000000000001E-2</v>
      </c>
    </row>
    <row r="48" spans="2:9" x14ac:dyDescent="0.35">
      <c r="B48">
        <v>4</v>
      </c>
      <c r="C48" t="s">
        <v>9</v>
      </c>
      <c r="D48" s="3">
        <v>0.23602500000000001</v>
      </c>
      <c r="E48" s="3">
        <v>0.16785</v>
      </c>
      <c r="F48" s="3">
        <v>0.14715</v>
      </c>
      <c r="G48" s="3">
        <v>8.3699999999999997E-2</v>
      </c>
      <c r="H48" s="3">
        <v>0</v>
      </c>
      <c r="I48" s="3">
        <f t="shared" si="2"/>
        <v>0.63472499999999998</v>
      </c>
    </row>
    <row r="49" spans="2:9" x14ac:dyDescent="0.35">
      <c r="B49">
        <v>5</v>
      </c>
      <c r="C49" t="s">
        <v>10</v>
      </c>
      <c r="D49" s="3">
        <v>376.5942</v>
      </c>
      <c r="E49" s="3">
        <v>98.490375</v>
      </c>
      <c r="F49" s="3">
        <v>1013.747625</v>
      </c>
      <c r="G49" s="3">
        <v>156.02760000000001</v>
      </c>
      <c r="H49" s="3">
        <v>40.165649999999999</v>
      </c>
      <c r="I49" s="3">
        <f t="shared" si="2"/>
        <v>1685.0254499999996</v>
      </c>
    </row>
    <row r="50" spans="2:9" x14ac:dyDescent="0.35">
      <c r="B50">
        <v>6</v>
      </c>
      <c r="C50" t="s">
        <v>11</v>
      </c>
      <c r="D50" s="3">
        <v>3.3300000000000003E-2</v>
      </c>
      <c r="E50" s="3">
        <v>0.146925</v>
      </c>
      <c r="F50" s="3">
        <v>1.0831500000000001</v>
      </c>
      <c r="G50" s="3">
        <v>0</v>
      </c>
      <c r="H50" s="3">
        <v>0</v>
      </c>
      <c r="I50" s="3">
        <f t="shared" si="2"/>
        <v>1.2633750000000001</v>
      </c>
    </row>
    <row r="51" spans="2:9" x14ac:dyDescent="0.35">
      <c r="B51">
        <v>7</v>
      </c>
      <c r="C51" t="s">
        <v>12</v>
      </c>
      <c r="D51" s="3">
        <v>0</v>
      </c>
      <c r="E51" s="3">
        <v>2.7E-2</v>
      </c>
      <c r="F51" s="3">
        <v>3.8475000000000002E-2</v>
      </c>
      <c r="G51" s="3">
        <v>2.6775E-2</v>
      </c>
      <c r="H51" s="3">
        <v>0</v>
      </c>
      <c r="I51" s="3">
        <f t="shared" si="2"/>
        <v>9.2249999999999999E-2</v>
      </c>
    </row>
    <row r="52" spans="2:9" x14ac:dyDescent="0.35">
      <c r="B52">
        <v>8</v>
      </c>
      <c r="C52" t="s">
        <v>13</v>
      </c>
      <c r="D52" s="3">
        <v>0</v>
      </c>
      <c r="E52" s="3">
        <v>7.5825000000000004E-2</v>
      </c>
      <c r="F52" s="3">
        <v>3.0599999999999999E-2</v>
      </c>
      <c r="G52" s="3">
        <v>1.8E-3</v>
      </c>
      <c r="H52" s="3">
        <v>0</v>
      </c>
      <c r="I52" s="3">
        <f t="shared" si="2"/>
        <v>0.108225</v>
      </c>
    </row>
    <row r="53" spans="2:9" x14ac:dyDescent="0.35">
      <c r="B53">
        <v>9</v>
      </c>
      <c r="C53" t="s">
        <v>14</v>
      </c>
      <c r="D53" s="3">
        <v>13.2903</v>
      </c>
      <c r="E53" s="3">
        <v>6.8037749999999999</v>
      </c>
      <c r="F53" s="3">
        <v>93.071250000000006</v>
      </c>
      <c r="G53" s="3">
        <v>13.103775000000001</v>
      </c>
      <c r="H53" s="3">
        <v>3.7082250000000001</v>
      </c>
      <c r="I53" s="3">
        <f t="shared" si="2"/>
        <v>129.97732500000001</v>
      </c>
    </row>
    <row r="54" spans="2:9" x14ac:dyDescent="0.35">
      <c r="B54">
        <v>10</v>
      </c>
      <c r="C54" t="s">
        <v>19</v>
      </c>
      <c r="D54" s="3">
        <v>7.4722499999999998</v>
      </c>
      <c r="E54" s="3">
        <v>0.90854999999999997</v>
      </c>
      <c r="F54" s="3">
        <v>20.600774999999999</v>
      </c>
      <c r="G54" s="3">
        <v>4.8644999999999996</v>
      </c>
      <c r="H54" s="3">
        <v>3.1274999999999997E-2</v>
      </c>
      <c r="I54" s="3">
        <f t="shared" si="2"/>
        <v>33.87735</v>
      </c>
    </row>
    <row r="55" spans="2:9" x14ac:dyDescent="0.35">
      <c r="B55">
        <v>11</v>
      </c>
      <c r="C55" t="s">
        <v>15</v>
      </c>
      <c r="D55" s="3">
        <v>0</v>
      </c>
      <c r="E55" s="3">
        <v>0</v>
      </c>
      <c r="F55" s="3">
        <v>1.1843999999999999</v>
      </c>
      <c r="G55" s="3">
        <v>0.25785000000000002</v>
      </c>
      <c r="H55" s="3">
        <v>0</v>
      </c>
      <c r="I55" s="3">
        <f t="shared" si="2"/>
        <v>1.44225</v>
      </c>
    </row>
    <row r="56" spans="2:9" x14ac:dyDescent="0.35">
      <c r="B56">
        <v>12</v>
      </c>
      <c r="C56" t="s">
        <v>16</v>
      </c>
      <c r="D56" s="3">
        <v>0.245475</v>
      </c>
      <c r="E56" s="3">
        <v>0</v>
      </c>
      <c r="F56" s="3">
        <v>1.231425</v>
      </c>
      <c r="G56" s="3">
        <v>9.4500000000000001E-3</v>
      </c>
      <c r="H56" s="3">
        <v>0</v>
      </c>
      <c r="I56" s="3">
        <f t="shared" si="2"/>
        <v>1.4863500000000001</v>
      </c>
    </row>
    <row r="57" spans="2:9" x14ac:dyDescent="0.35">
      <c r="B57">
        <v>13</v>
      </c>
      <c r="C57" t="s">
        <v>20</v>
      </c>
      <c r="D57" s="3">
        <v>1192.37535</v>
      </c>
      <c r="E57" s="3">
        <v>2485.9097999999999</v>
      </c>
      <c r="F57" s="3">
        <v>2855.1413250000001</v>
      </c>
      <c r="G57" s="3">
        <v>3514.2495749999998</v>
      </c>
      <c r="H57" s="3">
        <v>1579.23135</v>
      </c>
      <c r="I57" s="3">
        <f t="shared" si="2"/>
        <v>11626.9074</v>
      </c>
    </row>
    <row r="58" spans="2:9" x14ac:dyDescent="0.35">
      <c r="B58">
        <v>14</v>
      </c>
      <c r="C58" t="s">
        <v>17</v>
      </c>
      <c r="D58" s="3">
        <v>1.5540750000000001</v>
      </c>
      <c r="E58" s="3">
        <v>0.16694999999999999</v>
      </c>
      <c r="F58" s="3">
        <v>4.3883999999999999</v>
      </c>
      <c r="G58" s="3">
        <v>1.6478999999999999</v>
      </c>
      <c r="H58" s="3">
        <v>2.7000000000000001E-3</v>
      </c>
      <c r="I58" s="3">
        <f t="shared" si="2"/>
        <v>7.7600249999999997</v>
      </c>
    </row>
    <row r="59" spans="2:9" x14ac:dyDescent="0.35">
      <c r="B59">
        <v>15</v>
      </c>
      <c r="C59" t="s">
        <v>18</v>
      </c>
      <c r="D59" s="3">
        <v>5.7599999999999998E-2</v>
      </c>
      <c r="E59" s="3">
        <v>6.0749999999999997E-3</v>
      </c>
      <c r="F59" s="3">
        <v>2.4074999999999999E-2</v>
      </c>
      <c r="G59" s="3">
        <v>6.9750000000000003E-3</v>
      </c>
      <c r="H59" s="3">
        <v>1.575E-3</v>
      </c>
      <c r="I59" s="3">
        <f t="shared" si="2"/>
        <v>9.6299999999999997E-2</v>
      </c>
    </row>
  </sheetData>
  <conditionalFormatting sqref="C7:I21">
    <cfRule type="expression" dxfId="2" priority="3">
      <formula>MOD(ROW(),2)=0</formula>
    </cfRule>
  </conditionalFormatting>
  <conditionalFormatting sqref="C26:I40">
    <cfRule type="expression" dxfId="1" priority="2">
      <formula>MOD(ROW(),2)=0</formula>
    </cfRule>
  </conditionalFormatting>
  <conditionalFormatting sqref="C45:I59">
    <cfRule type="expression" dxfId="0" priority="1">
      <formula>MOD(ROW(),2)=0</formula>
    </cfRule>
  </conditionalFormatting>
  <pageMargins left="0.7" right="0.7" top="0.75" bottom="0.75" header="0.3" footer="0.3"/>
  <pageSetup paperSize="256" orientation="landscape" horizontalDpi="203" verticalDpi="203" r:id="rId1"/>
  <headerFooter>
    <oddFooter>&amp;L&amp;G&amp;R©Clark Labs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Change</vt:lpstr>
      <vt:lpstr>Change_Persistence</vt:lpstr>
    </vt:vector>
  </TitlesOfParts>
  <Company>Clark Labs / Clark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Land Cover Change Analysis - Ecuador</dc:title>
  <dc:creator>James Toledano;reastman@clarku.edu</dc:creator>
  <cp:keywords>land change ecuador</cp:keywords>
  <cp:lastModifiedBy>James Toledano</cp:lastModifiedBy>
  <dcterms:created xsi:type="dcterms:W3CDTF">2019-03-31T22:20:05Z</dcterms:created>
  <dcterms:modified xsi:type="dcterms:W3CDTF">2020-12-09T21:09:36Z</dcterms:modified>
</cp:coreProperties>
</file>